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Referencia" sheetId="1" state="hidden" r:id="rId3"/>
    <sheet name="Látogatások" sheetId="2" state="visible" r:id="rId4"/>
    <sheet name="Kutatók" sheetId="3" state="visible" r:id="rId5"/>
    <sheet name="Statisztika" sheetId="4" state="visible" r:id="rId6"/>
    <sheet name="Kérések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<sst xmlns="http://schemas.openxmlformats.org/spreadsheetml/2006/main" count="144" uniqueCount="114">
  <si>
    <t xml:space="preserve">Levéltárosok</t>
  </si>
  <si>
    <t xml:space="preserve">Egységek</t>
  </si>
  <si>
    <t xml:space="preserve">Horváth Péter</t>
  </si>
  <si>
    <t xml:space="preserve">doboz</t>
  </si>
  <si>
    <t xml:space="preserve">Szabó Erzsébet</t>
  </si>
  <si>
    <t xml:space="preserve">csomó</t>
  </si>
  <si>
    <t xml:space="preserve">Kiss Márton</t>
  </si>
  <si>
    <t xml:space="preserve">kötet</t>
  </si>
  <si>
    <t xml:space="preserve">Fekete Judit</t>
  </si>
  <si>
    <t xml:space="preserve">fasciculus</t>
  </si>
  <si>
    <t xml:space="preserve">Varga László</t>
  </si>
  <si>
    <t xml:space="preserve">téka</t>
  </si>
  <si>
    <t xml:space="preserve">KUTATÓNAPLÓ  —  Evangélikus Országos Levéltár  2026</t>
  </si>
  <si>
    <t xml:space="preserve">Látogatás_ID</t>
  </si>
  <si>
    <t xml:space="preserve">Kutató_ID</t>
  </si>
  <si>
    <t xml:space="preserve">Kutató_neve
(FKERES)</t>
  </si>
  <si>
    <t xml:space="preserve">Kutatószám
(FKERES)</t>
  </si>
  <si>
    <t xml:space="preserve">Dátum</t>
  </si>
  <si>
    <t xml:space="preserve">Kiadó_levéltáros</t>
  </si>
  <si>
    <t xml:space="preserve">Megjegyzés</t>
  </si>
  <si>
    <t xml:space="preserve">Engedély_lejárta
(FKERES)</t>
  </si>
  <si>
    <t xml:space="preserve">Kért
tételek
száma</t>
  </si>
  <si>
    <t xml:space="preserve">Kutató
email
(FKERES)</t>
  </si>
  <si>
    <t xml:space="preserve">Kutató
intézmény
(FKERES)</t>
  </si>
  <si>
    <t xml:space="preserve">Folytatja a januári kutatást</t>
  </si>
  <si>
    <t xml:space="preserve">Digitális másolatot kért</t>
  </si>
  <si>
    <t xml:space="preserve">KUTATÓI NYILVÁNTARTÁS  —  Evangélikus Országos Levéltár</t>
  </si>
  <si>
    <t xml:space="preserve">Kutatószám</t>
  </si>
  <si>
    <t xml:space="preserve">Név</t>
  </si>
  <si>
    <t xml:space="preserve">Születési_név</t>
  </si>
  <si>
    <t xml:space="preserve">Anyja_neve</t>
  </si>
  <si>
    <t xml:space="preserve">Születési_hely</t>
  </si>
  <si>
    <t xml:space="preserve">Születési_dátum</t>
  </si>
  <si>
    <t xml:space="preserve">Lakcím</t>
  </si>
  <si>
    <t xml:space="preserve">Email</t>
  </si>
  <si>
    <t xml:space="preserve">Telefon</t>
  </si>
  <si>
    <t xml:space="preserve">Foglalkozás</t>
  </si>
  <si>
    <t xml:space="preserve">Munkáltató</t>
  </si>
  <si>
    <t xml:space="preserve">Személyi_ig_szám</t>
  </si>
  <si>
    <t xml:space="preserve">Kutatási_téma</t>
  </si>
  <si>
    <t xml:space="preserve">Engedély_lejárta</t>
  </si>
  <si>
    <t xml:space="preserve">Regisztráció_dátuma</t>
  </si>
  <si>
    <t xml:space="preserve">K-001/2026</t>
  </si>
  <si>
    <t xml:space="preserve">Kovács János</t>
  </si>
  <si>
    <t xml:space="preserve">Szabó Mária</t>
  </si>
  <si>
    <t xml:space="preserve">Budapest</t>
  </si>
  <si>
    <t xml:space="preserve">1052 Budapest, Váci u. 10.</t>
  </si>
  <si>
    <t xml:space="preserve">kovacs.janos@elte.hu</t>
  </si>
  <si>
    <t xml:space="preserve">+36-20-123-4567</t>
  </si>
  <si>
    <t xml:space="preserve">történész</t>
  </si>
  <si>
    <t xml:space="preserve">ELTE BTK Történeti Intézet</t>
  </si>
  <si>
    <t xml:space="preserve">123456AB</t>
  </si>
  <si>
    <t xml:space="preserve">Magyarországi evangélikus egyház 19. századi története</t>
  </si>
  <si>
    <t xml:space="preserve">K-002/2026</t>
  </si>
  <si>
    <t xml:space="preserve">Nagy Anna</t>
  </si>
  <si>
    <t xml:space="preserve">Kiss Katalin</t>
  </si>
  <si>
    <t xml:space="preserve">Debrecen</t>
  </si>
  <si>
    <t xml:space="preserve">4032 Debrecen, Piac u. 5.</t>
  </si>
  <si>
    <t xml:space="preserve">nagy.anna@unideb.hu</t>
  </si>
  <si>
    <t xml:space="preserve">+36-30-987-6543</t>
  </si>
  <si>
    <t xml:space="preserve">levéltáros</t>
  </si>
  <si>
    <t xml:space="preserve">Hajdú-Bihar Vármegyei Levéltár</t>
  </si>
  <si>
    <t xml:space="preserve">234567BC</t>
  </si>
  <si>
    <t xml:space="preserve">Református–evangélikus vegyes házasságok a Tiszántúlon</t>
  </si>
  <si>
    <t xml:space="preserve">K-003/2026</t>
  </si>
  <si>
    <t xml:space="preserve">Tóth Béla</t>
  </si>
  <si>
    <t xml:space="preserve">Varga Erzsébet</t>
  </si>
  <si>
    <t xml:space="preserve">Győr</t>
  </si>
  <si>
    <t xml:space="preserve">9021 Győr, Baross u. 2.</t>
  </si>
  <si>
    <t xml:space="preserve">toth.bela@gmail.com</t>
  </si>
  <si>
    <t xml:space="preserve">+36-70-555-1234</t>
  </si>
  <si>
    <t xml:space="preserve">PhD-hallgató</t>
  </si>
  <si>
    <t xml:space="preserve">PPKE BTK</t>
  </si>
  <si>
    <t xml:space="preserve">345678CD</t>
  </si>
  <si>
    <t xml:space="preserve">Evangélikus iskolaügy Sopronban a 18. században</t>
  </si>
  <si>
    <t xml:space="preserve">ÖSSZESÍTŐK  —  Kutatószolgálat 2026</t>
  </si>
  <si>
    <t xml:space="preserve">Kutatók</t>
  </si>
  <si>
    <t xml:space="preserve">Regisztrált kutatók száma</t>
  </si>
  <si>
    <t xml:space="preserve">Aktív engedélyek (lejárat &gt; ma)</t>
  </si>
  <si>
    <t xml:space="preserve">Látogatások</t>
  </si>
  <si>
    <t xml:space="preserve">Összes látogatás (2026)</t>
  </si>
  <si>
    <t xml:space="preserve">Legtöbbet látogató kutató</t>
  </si>
  <si>
    <t xml:space="preserve">Kiadott anyagok</t>
  </si>
  <si>
    <t xml:space="preserve">Összes kiadott tétel</t>
  </si>
  <si>
    <t xml:space="preserve">Ebből visszahozva (reponálva)</t>
  </si>
  <si>
    <t xml:space="preserve">Még kint lévő anyagok</t>
  </si>
  <si>
    <t xml:space="preserve">Kint lévő anyagok %-a</t>
  </si>
  <si>
    <t xml:space="preserve">ℹ  A sárga cellák képletekkel számolt értékek – automatikusan frissülnek, ha új adatot visznek fel a többi lapra.</t>
  </si>
  <si>
    <t xml:space="preserve">KUTATOTT ANYAGOK JEGYZÉKE  —  Evangélikus Országos Levéltár  2026</t>
  </si>
  <si>
    <t xml:space="preserve">Kérés_ID</t>
  </si>
  <si>
    <t xml:space="preserve">Dátum
(FKERES)</t>
  </si>
  <si>
    <t xml:space="preserve">Jelzet:
Fond</t>
  </si>
  <si>
    <t xml:space="preserve">Jelzet:
Állag/db.</t>
  </si>
  <si>
    <t xml:space="preserve">Mennyiség</t>
  </si>
  <si>
    <t xml:space="preserve">Egység</t>
  </si>
  <si>
    <t xml:space="preserve">Visszavéve
(dátum)</t>
  </si>
  <si>
    <t xml:space="preserve">Reponálva
(I/N)</t>
  </si>
  <si>
    <t xml:space="preserve">Reponáló
levéltáros</t>
  </si>
  <si>
    <t xml:space="preserve">Kutató_ID
(FKERES)</t>
  </si>
  <si>
    <t xml:space="preserve">Kutató
szám
(FKERES)</t>
  </si>
  <si>
    <t xml:space="preserve">Kutatási
téma
(FKERES)</t>
  </si>
  <si>
    <t xml:space="preserve">IV-b-1</t>
  </si>
  <si>
    <t xml:space="preserve">4. doboz</t>
  </si>
  <si>
    <t xml:space="preserve">I</t>
  </si>
  <si>
    <t xml:space="preserve">5. doboz</t>
  </si>
  <si>
    <t xml:space="preserve">III-a-7</t>
  </si>
  <si>
    <t xml:space="preserve">12. csomó</t>
  </si>
  <si>
    <t xml:space="preserve">6. doboz</t>
  </si>
  <si>
    <t xml:space="preserve">N</t>
  </si>
  <si>
    <t xml:space="preserve">V-c-3</t>
  </si>
  <si>
    <t xml:space="preserve">2. kötet</t>
  </si>
  <si>
    <t xml:space="preserve">II-a-2</t>
  </si>
  <si>
    <t xml:space="preserve">1. fasciculus</t>
  </si>
  <si>
    <t xml:space="preserve">13. csomó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</si>
</sst>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.mm\.dd"/>
    <numFmt numFmtId="166" formatCode="General"/>
    <numFmt numFmtId="167" formatCode="0.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9"/>
      <color rgb="FF80808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DEEAF1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 diagonalUp="false" diagonalDown="false">
      <left style="thin">
        <color rgb="FFB0B0B0"/>
      </left>
      <right/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ED7D31"/>
      <rgbColor rgb="FF66669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5" hidden="false" customHeight="true" outlineLevel="0" collapsed="false">
      <c r="A1" s="1" t="s">
        <v>0</v>
      </c>
      <c r="B1" s="1" t="s">
        <v>1</v>
      </c>
    </row>
    <row r="2" customFormat="false" ht="15" hidden="false" customHeight="true" outlineLevel="0" collapsed="false">
      <c r="A2" s="1" t="s">
        <v>2</v>
      </c>
      <c r="B2" s="1" t="s">
        <v>3</v>
      </c>
    </row>
    <row r="3" customFormat="false" ht="15" hidden="false" customHeight="true" outlineLevel="0" collapsed="false">
      <c r="A3" s="1" t="s">
        <v>4</v>
      </c>
      <c r="B3" s="1" t="s">
        <v>5</v>
      </c>
    </row>
    <row r="4" customFormat="false" ht="15" hidden="false" customHeight="true" outlineLevel="0" collapsed="false">
      <c r="A4" s="1" t="s">
        <v>6</v>
      </c>
      <c r="B4" s="1" t="s">
        <v>7</v>
      </c>
    </row>
    <row r="5" customFormat="false" ht="15" hidden="false" customHeight="true" outlineLevel="0" collapsed="false">
      <c r="A5" s="1" t="s">
        <v>8</v>
      </c>
      <c r="B5" s="1" t="s">
        <v>9</v>
      </c>
    </row>
    <row r="6" customFormat="false" ht="15" hidden="false" customHeight="true" outlineLevel="0" collapsed="false">
      <c r="A6" s="1" t="s">
        <v>10</v>
      </c>
      <c r="B6" s="1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K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1"/>
    <col collapsed="false" customWidth="true" hidden="false" outlineLevel="0" max="3" min="3" style="1" width="22"/>
    <col collapsed="false" customWidth="true" hidden="false" outlineLevel="0" max="5" min="4" style="1" width="14"/>
    <col collapsed="false" customWidth="true" hidden="false" outlineLevel="0" max="6" min="6" style="1" width="20"/>
    <col collapsed="false" customWidth="true" hidden="false" outlineLevel="0" max="7" min="7" style="1" width="30"/>
    <col collapsed="false" customWidth="true" hidden="false" outlineLevel="0" max="8" min="8" style="1" width="18"/>
    <col collapsed="false" customWidth="true" hidden="false" outlineLevel="0" max="9" min="9" style="0" width="12"/>
    <col collapsed="false" customWidth="true" hidden="false" outlineLevel="0" max="11" min="10" style="0" width="26"/>
  </cols>
  <sheetData>
    <row r="1" customFormat="false" ht="36" hidden="false" customHeight="true" outlineLevel="0" collapsed="false">
      <c r="A1" s="2" t="s">
        <v>12</v>
      </c>
      <c r="B1" s="2"/>
      <c r="C1" s="2"/>
      <c r="D1" s="2"/>
      <c r="E1" s="2"/>
      <c r="F1" s="2"/>
      <c r="G1" s="2"/>
      <c r="H1" s="2"/>
    </row>
    <row r="2" customFormat="false" ht="42" hidden="false" customHeight="true" outlineLevel="0" collapsed="false">
      <c r="A2" s="3" t="s">
        <v>13</v>
      </c>
      <c r="B2" s="3" t="s">
        <v>14</v>
      </c>
      <c r="C2" s="4" t="s">
        <v>15</v>
      </c>
      <c r="D2" s="4" t="s">
        <v>16</v>
      </c>
      <c r="E2" s="3" t="s">
        <v>17</v>
      </c>
      <c r="F2" s="3" t="s">
        <v>18</v>
      </c>
      <c r="G2" s="3" t="s">
        <v>19</v>
      </c>
      <c r="H2" s="4" t="s">
        <v>20</v>
      </c>
      <c r="I2" s="4" t="s">
        <v>21</v>
      </c>
      <c r="J2" s="4" t="s">
        <v>22</v>
      </c>
      <c r="K2" s="4" t="s">
        <v>23</v>
      </c>
    </row>
    <row r="3" customFormat="false" ht="19.5" hidden="false" customHeight="true" outlineLevel="0" collapsed="false">
      <c r="A3" s="5" t="n">
        <v>101</v>
      </c>
      <c r="B3" s="5" t="n">
        <v>1</v>
      </c>
      <c r="C3" s="6" t="str">
        <f aca="false">IFERROR(VLOOKUP(B3,Kutatók!$A:$C,3,0),"– nincs találat –")</f>
        <v>Kovács János</v>
      </c>
      <c r="D3" s="7" t="str">
        <f aca="false">IFERROR(VLOOKUP(B3,Kutatók!$A:$B,2,0),"")</f>
        <v>K-001/2026</v>
      </c>
      <c r="E3" s="8" t="n">
        <v>46063</v>
      </c>
      <c r="F3" s="9" t="s">
        <v>2</v>
      </c>
      <c r="G3" s="9"/>
      <c r="H3" s="10" t="n">
        <f aca="false">IFERROR(VLOOKUP(B3,Kutatók!$A:$O,15,0),"")</f>
        <v>46387</v>
      </c>
      <c r="I3" s="7" t="n">
        <f aca="false">IFERROR(COUNTIF(Kérések!$B:$B,A3),0)</f>
        <v>2</v>
      </c>
      <c r="J3" s="6" t="str">
        <f aca="false">IFERROR(VLOOKUP(B3,Kutatók!$A:$I,9,0),"")</f>
        <v>kovacs.janos@elte.hu</v>
      </c>
      <c r="K3" s="6" t="str">
        <f aca="false">IFERROR(VLOOKUP(B3,Kutatók!$A:$L,12,0),"")</f>
        <v>ELTE BTK Történeti Intézet</v>
      </c>
    </row>
    <row r="4" customFormat="false" ht="19.5" hidden="false" customHeight="true" outlineLevel="0" collapsed="false">
      <c r="A4" s="11" t="n">
        <v>102</v>
      </c>
      <c r="B4" s="11" t="n">
        <v>2</v>
      </c>
      <c r="C4" s="6" t="str">
        <f aca="false">IFERROR(VLOOKUP(B4,Kutatók!$A:$C,3,0),"– nincs találat –")</f>
        <v>Nagy Anna</v>
      </c>
      <c r="D4" s="7" t="str">
        <f aca="false">IFERROR(VLOOKUP(B4,Kutatók!$A:$B,2,0),"")</f>
        <v>K-002/2026</v>
      </c>
      <c r="E4" s="12" t="n">
        <v>46063</v>
      </c>
      <c r="F4" s="13" t="s">
        <v>4</v>
      </c>
      <c r="G4" s="13"/>
      <c r="H4" s="10" t="n">
        <f aca="false">IFERROR(VLOOKUP(B4,Kutatók!$A:$O,15,0),"")</f>
        <v>46203</v>
      </c>
      <c r="I4" s="7" t="n">
        <f aca="false">IFERROR(COUNTIF(Kérések!$B:$B,A4),0)</f>
        <v>1</v>
      </c>
      <c r="J4" s="6" t="str">
        <f aca="false">IFERROR(VLOOKUP(B4,Kutatók!$A:$I,9,0),"")</f>
        <v>nagy.anna@unideb.hu</v>
      </c>
      <c r="K4" s="6" t="str">
        <f aca="false">IFERROR(VLOOKUP(B4,Kutatók!$A:$L,12,0),"")</f>
        <v>Hajdú-Bihar Vármegyei Levéltár</v>
      </c>
    </row>
    <row r="5" customFormat="false" ht="19.5" hidden="false" customHeight="true" outlineLevel="0" collapsed="false">
      <c r="A5" s="5" t="n">
        <v>103</v>
      </c>
      <c r="B5" s="5" t="n">
        <v>1</v>
      </c>
      <c r="C5" s="6" t="str">
        <f aca="false">IFERROR(VLOOKUP(B5,Kutatók!$A:$C,3,0),"– nincs találat –")</f>
        <v>Kovács János</v>
      </c>
      <c r="D5" s="7" t="str">
        <f aca="false">IFERROR(VLOOKUP(B5,Kutatók!$A:$B,2,0),"")</f>
        <v>K-001/2026</v>
      </c>
      <c r="E5" s="8" t="n">
        <v>46070</v>
      </c>
      <c r="F5" s="9" t="s">
        <v>2</v>
      </c>
      <c r="G5" s="9" t="s">
        <v>24</v>
      </c>
      <c r="H5" s="10" t="n">
        <f aca="false">IFERROR(VLOOKUP(B5,Kutatók!$A:$O,15,0),"")</f>
        <v>46387</v>
      </c>
      <c r="I5" s="7" t="n">
        <f aca="false">IFERROR(COUNTIF(Kérések!$B:$B,A5),0)</f>
        <v>2</v>
      </c>
      <c r="J5" s="6" t="str">
        <f aca="false">IFERROR(VLOOKUP(B5,Kutatók!$A:$I,9,0),"")</f>
        <v>kovacs.janos@elte.hu</v>
      </c>
      <c r="K5" s="6" t="str">
        <f aca="false">IFERROR(VLOOKUP(B5,Kutatók!$A:$L,12,0),"")</f>
        <v>ELTE BTK Történeti Intézet</v>
      </c>
    </row>
    <row r="6" customFormat="false" ht="19.5" hidden="false" customHeight="true" outlineLevel="0" collapsed="false">
      <c r="A6" s="11" t="n">
        <v>104</v>
      </c>
      <c r="B6" s="11" t="n">
        <v>3</v>
      </c>
      <c r="C6" s="6" t="str">
        <f aca="false">IFERROR(VLOOKUP(B6,Kutatók!$A:$C,3,0),"– nincs találat –")</f>
        <v>Tóth Béla</v>
      </c>
      <c r="D6" s="7" t="str">
        <f aca="false">IFERROR(VLOOKUP(B6,Kutatók!$A:$B,2,0),"")</f>
        <v>K-003/2026</v>
      </c>
      <c r="E6" s="12" t="n">
        <v>46071</v>
      </c>
      <c r="F6" s="13" t="s">
        <v>6</v>
      </c>
      <c r="G6" s="13"/>
      <c r="H6" s="10" t="n">
        <f aca="false">IFERROR(VLOOKUP(B6,Kutatók!$A:$O,15,0),"")</f>
        <v>46280</v>
      </c>
      <c r="I6" s="7" t="n">
        <f aca="false">IFERROR(COUNTIF(Kérések!$B:$B,A6),0)</f>
        <v>1</v>
      </c>
      <c r="J6" s="6" t="str">
        <f aca="false">IFERROR(VLOOKUP(B6,Kutatók!$A:$I,9,0),"")</f>
        <v>toth.bela@gmail.com</v>
      </c>
      <c r="K6" s="6" t="str">
        <f aca="false">IFERROR(VLOOKUP(B6,Kutatók!$A:$L,12,0),"")</f>
        <v>PPKE BTK</v>
      </c>
    </row>
    <row r="7" customFormat="false" ht="19.5" hidden="false" customHeight="true" outlineLevel="0" collapsed="false">
      <c r="A7" s="5" t="n">
        <v>105</v>
      </c>
      <c r="B7" s="5" t="n">
        <v>2</v>
      </c>
      <c r="C7" s="6" t="str">
        <f aca="false">IFERROR(VLOOKUP(B7,Kutatók!$A:$C,3,0),"– nincs találat –")</f>
        <v>Nagy Anna</v>
      </c>
      <c r="D7" s="7" t="str">
        <f aca="false">IFERROR(VLOOKUP(B7,Kutatók!$A:$B,2,0),"")</f>
        <v>K-002/2026</v>
      </c>
      <c r="E7" s="8" t="n">
        <v>46084</v>
      </c>
      <c r="F7" s="9" t="s">
        <v>4</v>
      </c>
      <c r="G7" s="9" t="s">
        <v>25</v>
      </c>
      <c r="H7" s="10" t="n">
        <f aca="false">IFERROR(VLOOKUP(B7,Kutatók!$A:$O,15,0),"")</f>
        <v>46203</v>
      </c>
      <c r="I7" s="7" t="n">
        <f aca="false">IFERROR(COUNTIF(Kérések!$B:$B,A7),0)</f>
        <v>1</v>
      </c>
      <c r="J7" s="6" t="str">
        <f aca="false">IFERROR(VLOOKUP(B7,Kutatók!$A:$I,9,0),"")</f>
        <v>nagy.anna@unideb.hu</v>
      </c>
      <c r="K7" s="6" t="str">
        <f aca="false">IFERROR(VLOOKUP(B7,Kutatók!$A:$L,12,0),"")</f>
        <v>Hajdú-Bihar Vármegyei Levéltár</v>
      </c>
    </row>
    <row r="8" customFormat="false" ht="15" hidden="false" customHeight="false" outlineLevel="0" collapsed="false">
      <c r="F8" s="14"/>
    </row>
    <row r="9" customFormat="false" ht="15" hidden="false" customHeight="false" outlineLevel="0" collapsed="false">
      <c r="F9" s="14"/>
    </row>
    <row r="10" customFormat="false" ht="15" hidden="false" customHeight="false" outlineLevel="0" collapsed="false">
      <c r="F10" s="14"/>
    </row>
    <row r="11" customFormat="false" ht="15" hidden="false" customHeight="false" outlineLevel="0" collapsed="false">
      <c r="F11" s="14"/>
    </row>
    <row r="12" customFormat="false" ht="15" hidden="false" customHeight="false" outlineLevel="0" collapsed="false">
      <c r="F12" s="14"/>
    </row>
    <row r="13" customFormat="false" ht="15" hidden="false" customHeight="false" outlineLevel="0" collapsed="false">
      <c r="F13" s="14"/>
    </row>
    <row r="14" customFormat="false" ht="15" hidden="false" customHeight="false" outlineLevel="0" collapsed="false">
      <c r="F14" s="14"/>
    </row>
    <row r="15" customFormat="false" ht="15" hidden="false" customHeight="false" outlineLevel="0" collapsed="false">
      <c r="F15" s="14"/>
    </row>
    <row r="16" customFormat="false" ht="15" hidden="false" customHeight="false" outlineLevel="0" collapsed="false">
      <c r="F16" s="14"/>
    </row>
    <row r="17" customFormat="false" ht="15" hidden="false" customHeight="false" outlineLevel="0" collapsed="false">
      <c r="F17" s="14"/>
    </row>
    <row r="18" customFormat="false" ht="15" hidden="false" customHeight="false" outlineLevel="0" collapsed="false">
      <c r="F18" s="14"/>
    </row>
    <row r="19" customFormat="false" ht="15" hidden="false" customHeight="false" outlineLevel="0" collapsed="false">
      <c r="F19" s="14"/>
    </row>
    <row r="20" customFormat="false" ht="15" hidden="false" customHeight="false" outlineLevel="0" collapsed="false">
      <c r="F20" s="14"/>
    </row>
    <row r="21" customFormat="false" ht="15" hidden="false" customHeight="false" outlineLevel="0" collapsed="false">
      <c r="F21" s="14"/>
    </row>
    <row r="22" customFormat="false" ht="15" hidden="false" customHeight="false" outlineLevel="0" collapsed="false">
      <c r="F22" s="14"/>
    </row>
    <row r="23" customFormat="false" ht="15" hidden="false" customHeight="false" outlineLevel="0" collapsed="false">
      <c r="F23" s="14"/>
    </row>
    <row r="24" customFormat="false" ht="15" hidden="false" customHeight="false" outlineLevel="0" collapsed="false">
      <c r="F24" s="14"/>
    </row>
    <row r="25" customFormat="false" ht="15" hidden="false" customHeight="false" outlineLevel="0" collapsed="false">
      <c r="F25" s="14"/>
    </row>
    <row r="26" customFormat="false" ht="15" hidden="false" customHeight="false" outlineLevel="0" collapsed="false">
      <c r="F26" s="14"/>
    </row>
    <row r="27" customFormat="false" ht="15" hidden="false" customHeight="false" outlineLevel="0" collapsed="false">
      <c r="F27" s="14"/>
    </row>
    <row r="28" customFormat="false" ht="15" hidden="false" customHeight="false" outlineLevel="0" collapsed="false">
      <c r="F28" s="14"/>
    </row>
    <row r="29" customFormat="false" ht="15" hidden="false" customHeight="false" outlineLevel="0" collapsed="false">
      <c r="F29" s="14"/>
    </row>
    <row r="30" customFormat="false" ht="15" hidden="false" customHeight="false" outlineLevel="0" collapsed="false">
      <c r="F30" s="14"/>
    </row>
    <row r="31" customFormat="false" ht="15" hidden="false" customHeight="false" outlineLevel="0" collapsed="false">
      <c r="F31" s="14"/>
    </row>
    <row r="32" customFormat="false" ht="15" hidden="false" customHeight="false" outlineLevel="0" collapsed="false">
      <c r="F32" s="14"/>
    </row>
    <row r="33" customFormat="false" ht="15" hidden="false" customHeight="false" outlineLevel="0" collapsed="false">
      <c r="F33" s="14"/>
    </row>
    <row r="34" customFormat="false" ht="15" hidden="false" customHeight="false" outlineLevel="0" collapsed="false">
      <c r="F34" s="14"/>
    </row>
    <row r="35" customFormat="false" ht="15" hidden="false" customHeight="false" outlineLevel="0" collapsed="false">
      <c r="F35" s="14"/>
    </row>
    <row r="36" customFormat="false" ht="15" hidden="false" customHeight="false" outlineLevel="0" collapsed="false">
      <c r="F36" s="14"/>
    </row>
    <row r="37" customFormat="false" ht="15" hidden="false" customHeight="false" outlineLevel="0" collapsed="false">
      <c r="F37" s="14"/>
    </row>
    <row r="38" customFormat="false" ht="15" hidden="false" customHeight="false" outlineLevel="0" collapsed="false">
      <c r="F38" s="14"/>
    </row>
    <row r="39" customFormat="false" ht="15" hidden="false" customHeight="false" outlineLevel="0" collapsed="false">
      <c r="F39" s="14"/>
    </row>
    <row r="40" customFormat="false" ht="15" hidden="false" customHeight="false" outlineLevel="0" collapsed="false">
      <c r="F40" s="14"/>
    </row>
    <row r="41" customFormat="false" ht="15" hidden="false" customHeight="false" outlineLevel="0" collapsed="false">
      <c r="F41" s="14"/>
    </row>
    <row r="42" customFormat="false" ht="15" hidden="false" customHeight="false" outlineLevel="0" collapsed="false">
      <c r="F42" s="14"/>
    </row>
    <row r="43" customFormat="false" ht="15" hidden="false" customHeight="false" outlineLevel="0" collapsed="false">
      <c r="F43" s="14"/>
    </row>
    <row r="44" customFormat="false" ht="15" hidden="false" customHeight="false" outlineLevel="0" collapsed="false">
      <c r="F44" s="14"/>
    </row>
    <row r="45" customFormat="false" ht="15" hidden="false" customHeight="false" outlineLevel="0" collapsed="false">
      <c r="F45" s="14"/>
    </row>
    <row r="46" customFormat="false" ht="15" hidden="false" customHeight="false" outlineLevel="0" collapsed="false">
      <c r="F46" s="14"/>
    </row>
    <row r="47" customFormat="false" ht="15" hidden="false" customHeight="false" outlineLevel="0" collapsed="false">
      <c r="F47" s="14"/>
    </row>
    <row r="48" customFormat="false" ht="15" hidden="false" customHeight="false" outlineLevel="0" collapsed="false">
      <c r="F48" s="14"/>
    </row>
    <row r="49" customFormat="false" ht="15" hidden="false" customHeight="false" outlineLevel="0" collapsed="false">
      <c r="F49" s="14"/>
    </row>
    <row r="50" customFormat="false" ht="15" hidden="false" customHeight="false" outlineLevel="0" collapsed="false">
      <c r="F50" s="14"/>
    </row>
    <row r="51" customFormat="false" ht="15" hidden="false" customHeight="false" outlineLevel="0" collapsed="false">
      <c r="F51" s="14"/>
    </row>
    <row r="52" customFormat="false" ht="15" hidden="false" customHeight="false" outlineLevel="0" collapsed="false">
      <c r="F52" s="14"/>
    </row>
    <row r="53" customFormat="false" ht="15" hidden="false" customHeight="false" outlineLevel="0" collapsed="false">
      <c r="F53" s="14"/>
    </row>
    <row r="54" customFormat="false" ht="15" hidden="false" customHeight="false" outlineLevel="0" collapsed="false">
      <c r="F54" s="14"/>
    </row>
    <row r="55" customFormat="false" ht="15" hidden="false" customHeight="false" outlineLevel="0" collapsed="false">
      <c r="F55" s="14"/>
    </row>
    <row r="56" customFormat="false" ht="15" hidden="false" customHeight="false" outlineLevel="0" collapsed="false">
      <c r="F56" s="14"/>
    </row>
    <row r="57" customFormat="false" ht="15" hidden="false" customHeight="false" outlineLevel="0" collapsed="false">
      <c r="F57" s="14"/>
    </row>
    <row r="58" customFormat="false" ht="15" hidden="false" customHeight="false" outlineLevel="0" collapsed="false">
      <c r="F58" s="14"/>
    </row>
    <row r="59" customFormat="false" ht="15" hidden="false" customHeight="false" outlineLevel="0" collapsed="false">
      <c r="F59" s="14"/>
    </row>
    <row r="60" customFormat="false" ht="15" hidden="false" customHeight="false" outlineLevel="0" collapsed="false">
      <c r="F60" s="14"/>
    </row>
    <row r="61" customFormat="false" ht="15" hidden="false" customHeight="false" outlineLevel="0" collapsed="false">
      <c r="F61" s="14"/>
    </row>
    <row r="62" customFormat="false" ht="15" hidden="false" customHeight="false" outlineLevel="0" collapsed="false">
      <c r="F62" s="14"/>
    </row>
    <row r="63" customFormat="false" ht="15" hidden="false" customHeight="false" outlineLevel="0" collapsed="false">
      <c r="F63" s="14"/>
    </row>
    <row r="64" customFormat="false" ht="15" hidden="false" customHeight="false" outlineLevel="0" collapsed="false">
      <c r="F64" s="14"/>
    </row>
    <row r="65" customFormat="false" ht="15" hidden="false" customHeight="false" outlineLevel="0" collapsed="false">
      <c r="F65" s="14"/>
    </row>
    <row r="66" customFormat="false" ht="15" hidden="false" customHeight="false" outlineLevel="0" collapsed="false">
      <c r="F66" s="14"/>
    </row>
    <row r="67" customFormat="false" ht="15" hidden="false" customHeight="false" outlineLevel="0" collapsed="false">
      <c r="F67" s="14"/>
    </row>
    <row r="68" customFormat="false" ht="15" hidden="false" customHeight="false" outlineLevel="0" collapsed="false">
      <c r="F68" s="14"/>
    </row>
    <row r="69" customFormat="false" ht="15" hidden="false" customHeight="false" outlineLevel="0" collapsed="false">
      <c r="F69" s="14"/>
    </row>
    <row r="70" customFormat="false" ht="15" hidden="false" customHeight="false" outlineLevel="0" collapsed="false">
      <c r="F70" s="14"/>
    </row>
    <row r="71" customFormat="false" ht="15" hidden="false" customHeight="false" outlineLevel="0" collapsed="false">
      <c r="F71" s="14"/>
    </row>
    <row r="72" customFormat="false" ht="15" hidden="false" customHeight="false" outlineLevel="0" collapsed="false">
      <c r="F72" s="14"/>
    </row>
    <row r="73" customFormat="false" ht="15" hidden="false" customHeight="false" outlineLevel="0" collapsed="false">
      <c r="F73" s="14"/>
    </row>
    <row r="74" customFormat="false" ht="15" hidden="false" customHeight="false" outlineLevel="0" collapsed="false">
      <c r="F74" s="14"/>
    </row>
    <row r="75" customFormat="false" ht="15" hidden="false" customHeight="false" outlineLevel="0" collapsed="false">
      <c r="F75" s="14"/>
    </row>
    <row r="76" customFormat="false" ht="15" hidden="false" customHeight="false" outlineLevel="0" collapsed="false">
      <c r="F76" s="14"/>
    </row>
    <row r="77" customFormat="false" ht="15" hidden="false" customHeight="false" outlineLevel="0" collapsed="false">
      <c r="F77" s="14"/>
    </row>
    <row r="78" customFormat="false" ht="15" hidden="false" customHeight="false" outlineLevel="0" collapsed="false">
      <c r="F78" s="14"/>
    </row>
    <row r="79" customFormat="false" ht="15" hidden="false" customHeight="false" outlineLevel="0" collapsed="false">
      <c r="F79" s="14"/>
    </row>
    <row r="80" customFormat="false" ht="15" hidden="false" customHeight="false" outlineLevel="0" collapsed="false">
      <c r="F80" s="14"/>
    </row>
    <row r="81" customFormat="false" ht="15" hidden="false" customHeight="false" outlineLevel="0" collapsed="false">
      <c r="F81" s="14"/>
    </row>
    <row r="82" customFormat="false" ht="15" hidden="false" customHeight="false" outlineLevel="0" collapsed="false">
      <c r="F82" s="14"/>
    </row>
    <row r="83" customFormat="false" ht="15" hidden="false" customHeight="false" outlineLevel="0" collapsed="false">
      <c r="F83" s="14"/>
    </row>
    <row r="84" customFormat="false" ht="15" hidden="false" customHeight="false" outlineLevel="0" collapsed="false">
      <c r="F84" s="14"/>
    </row>
    <row r="85" customFormat="false" ht="15" hidden="false" customHeight="false" outlineLevel="0" collapsed="false">
      <c r="F85" s="14"/>
    </row>
    <row r="86" customFormat="false" ht="15" hidden="false" customHeight="false" outlineLevel="0" collapsed="false">
      <c r="F86" s="14"/>
    </row>
    <row r="87" customFormat="false" ht="15" hidden="false" customHeight="false" outlineLevel="0" collapsed="false">
      <c r="F87" s="14"/>
    </row>
    <row r="88" customFormat="false" ht="15" hidden="false" customHeight="false" outlineLevel="0" collapsed="false">
      <c r="F88" s="14"/>
    </row>
    <row r="89" customFormat="false" ht="15" hidden="false" customHeight="false" outlineLevel="0" collapsed="false">
      <c r="F89" s="14"/>
    </row>
    <row r="90" customFormat="false" ht="15" hidden="false" customHeight="false" outlineLevel="0" collapsed="false">
      <c r="F90" s="14"/>
    </row>
    <row r="91" customFormat="false" ht="15" hidden="false" customHeight="false" outlineLevel="0" collapsed="false">
      <c r="F91" s="14"/>
    </row>
    <row r="92" customFormat="false" ht="15" hidden="false" customHeight="false" outlineLevel="0" collapsed="false">
      <c r="F92" s="14"/>
    </row>
    <row r="93" customFormat="false" ht="15" hidden="false" customHeight="false" outlineLevel="0" collapsed="false">
      <c r="F93" s="14"/>
    </row>
    <row r="94" customFormat="false" ht="15" hidden="false" customHeight="false" outlineLevel="0" collapsed="false">
      <c r="F94" s="14"/>
    </row>
    <row r="95" customFormat="false" ht="15" hidden="false" customHeight="false" outlineLevel="0" collapsed="false">
      <c r="F95" s="14"/>
    </row>
    <row r="96" customFormat="false" ht="15" hidden="false" customHeight="false" outlineLevel="0" collapsed="false">
      <c r="F96" s="14"/>
    </row>
    <row r="97" customFormat="false" ht="15" hidden="false" customHeight="false" outlineLevel="0" collapsed="false">
      <c r="F97" s="14"/>
    </row>
    <row r="98" customFormat="false" ht="15" hidden="false" customHeight="false" outlineLevel="0" collapsed="false">
      <c r="F98" s="14"/>
    </row>
    <row r="99" customFormat="false" ht="15" hidden="false" customHeight="false" outlineLevel="0" collapsed="false">
      <c r="F99" s="14"/>
    </row>
    <row r="100" customFormat="false" ht="15" hidden="false" customHeight="false" outlineLevel="0" collapsed="false">
      <c r="F100" s="14"/>
    </row>
    <row r="101" customFormat="false" ht="15" hidden="false" customHeight="false" outlineLevel="0" collapsed="false">
      <c r="F101" s="14"/>
    </row>
    <row r="102" customFormat="false" ht="15" hidden="false" customHeight="false" outlineLevel="0" collapsed="false">
      <c r="F102" s="14"/>
    </row>
    <row r="103" customFormat="false" ht="15" hidden="false" customHeight="false" outlineLevel="0" collapsed="false">
      <c r="F103" s="14"/>
    </row>
    <row r="104" customFormat="false" ht="15" hidden="false" customHeight="false" outlineLevel="0" collapsed="false">
      <c r="F104" s="14"/>
    </row>
    <row r="105" customFormat="false" ht="15" hidden="false" customHeight="false" outlineLevel="0" collapsed="false">
      <c r="F105" s="14"/>
    </row>
    <row r="106" customFormat="false" ht="15" hidden="false" customHeight="false" outlineLevel="0" collapsed="false">
      <c r="F106" s="14"/>
    </row>
    <row r="107" customFormat="false" ht="15" hidden="false" customHeight="false" outlineLevel="0" collapsed="false">
      <c r="F107" s="14"/>
    </row>
    <row r="108" customFormat="false" ht="15" hidden="false" customHeight="false" outlineLevel="0" collapsed="false">
      <c r="F108" s="14"/>
    </row>
    <row r="109" customFormat="false" ht="15" hidden="false" customHeight="false" outlineLevel="0" collapsed="false">
      <c r="F109" s="14"/>
    </row>
    <row r="110" customFormat="false" ht="15" hidden="false" customHeight="false" outlineLevel="0" collapsed="false">
      <c r="F110" s="14"/>
    </row>
    <row r="111" customFormat="false" ht="15" hidden="false" customHeight="false" outlineLevel="0" collapsed="false">
      <c r="F111" s="14"/>
    </row>
    <row r="112" customFormat="false" ht="15" hidden="false" customHeight="false" outlineLevel="0" collapsed="false">
      <c r="F112" s="14"/>
    </row>
    <row r="113" customFormat="false" ht="15" hidden="false" customHeight="false" outlineLevel="0" collapsed="false">
      <c r="F113" s="14"/>
    </row>
    <row r="114" customFormat="false" ht="15" hidden="false" customHeight="false" outlineLevel="0" collapsed="false">
      <c r="F114" s="14"/>
    </row>
    <row r="115" customFormat="false" ht="15" hidden="false" customHeight="false" outlineLevel="0" collapsed="false">
      <c r="F115" s="14"/>
    </row>
    <row r="116" customFormat="false" ht="15" hidden="false" customHeight="false" outlineLevel="0" collapsed="false">
      <c r="F116" s="14"/>
    </row>
    <row r="117" customFormat="false" ht="15" hidden="false" customHeight="false" outlineLevel="0" collapsed="false">
      <c r="F117" s="14"/>
    </row>
    <row r="118" customFormat="false" ht="15" hidden="false" customHeight="false" outlineLevel="0" collapsed="false">
      <c r="F118" s="14"/>
    </row>
    <row r="119" customFormat="false" ht="15" hidden="false" customHeight="false" outlineLevel="0" collapsed="false">
      <c r="F119" s="14"/>
    </row>
    <row r="120" customFormat="false" ht="15" hidden="false" customHeight="false" outlineLevel="0" collapsed="false">
      <c r="F120" s="14"/>
    </row>
    <row r="121" customFormat="false" ht="15" hidden="false" customHeight="false" outlineLevel="0" collapsed="false">
      <c r="F121" s="14"/>
    </row>
    <row r="122" customFormat="false" ht="15" hidden="false" customHeight="false" outlineLevel="0" collapsed="false">
      <c r="F122" s="14"/>
    </row>
    <row r="123" customFormat="false" ht="15" hidden="false" customHeight="false" outlineLevel="0" collapsed="false">
      <c r="F123" s="14"/>
    </row>
    <row r="124" customFormat="false" ht="15" hidden="false" customHeight="false" outlineLevel="0" collapsed="false">
      <c r="F124" s="14"/>
    </row>
    <row r="125" customFormat="false" ht="15" hidden="false" customHeight="false" outlineLevel="0" collapsed="false">
      <c r="F125" s="14"/>
    </row>
    <row r="126" customFormat="false" ht="15" hidden="false" customHeight="false" outlineLevel="0" collapsed="false">
      <c r="F126" s="14"/>
    </row>
    <row r="127" customFormat="false" ht="15" hidden="false" customHeight="false" outlineLevel="0" collapsed="false">
      <c r="F127" s="14"/>
    </row>
    <row r="128" customFormat="false" ht="15" hidden="false" customHeight="false" outlineLevel="0" collapsed="false">
      <c r="F128" s="14"/>
    </row>
    <row r="129" customFormat="false" ht="15" hidden="false" customHeight="false" outlineLevel="0" collapsed="false">
      <c r="F129" s="14"/>
    </row>
    <row r="130" customFormat="false" ht="15" hidden="false" customHeight="false" outlineLevel="0" collapsed="false">
      <c r="F130" s="14"/>
    </row>
    <row r="131" customFormat="false" ht="15" hidden="false" customHeight="false" outlineLevel="0" collapsed="false">
      <c r="F131" s="14"/>
    </row>
    <row r="132" customFormat="false" ht="15" hidden="false" customHeight="false" outlineLevel="0" collapsed="false">
      <c r="F132" s="14"/>
    </row>
    <row r="133" customFormat="false" ht="15" hidden="false" customHeight="false" outlineLevel="0" collapsed="false">
      <c r="F133" s="14"/>
    </row>
    <row r="134" customFormat="false" ht="15" hidden="false" customHeight="false" outlineLevel="0" collapsed="false">
      <c r="F134" s="14"/>
    </row>
    <row r="135" customFormat="false" ht="15" hidden="false" customHeight="false" outlineLevel="0" collapsed="false">
      <c r="F135" s="14"/>
    </row>
    <row r="136" customFormat="false" ht="15" hidden="false" customHeight="false" outlineLevel="0" collapsed="false">
      <c r="F136" s="14"/>
    </row>
    <row r="137" customFormat="false" ht="15" hidden="false" customHeight="false" outlineLevel="0" collapsed="false">
      <c r="F137" s="14"/>
    </row>
    <row r="138" customFormat="false" ht="15" hidden="false" customHeight="false" outlineLevel="0" collapsed="false">
      <c r="F138" s="14"/>
    </row>
    <row r="139" customFormat="false" ht="15" hidden="false" customHeight="false" outlineLevel="0" collapsed="false">
      <c r="F139" s="14"/>
    </row>
    <row r="140" customFormat="false" ht="15" hidden="false" customHeight="false" outlineLevel="0" collapsed="false">
      <c r="F140" s="14"/>
    </row>
    <row r="141" customFormat="false" ht="15" hidden="false" customHeight="false" outlineLevel="0" collapsed="false">
      <c r="F141" s="14"/>
    </row>
    <row r="142" customFormat="false" ht="15" hidden="false" customHeight="false" outlineLevel="0" collapsed="false">
      <c r="F142" s="14"/>
    </row>
    <row r="143" customFormat="false" ht="15" hidden="false" customHeight="false" outlineLevel="0" collapsed="false">
      <c r="F143" s="14"/>
    </row>
    <row r="144" customFormat="false" ht="15" hidden="false" customHeight="false" outlineLevel="0" collapsed="false">
      <c r="F144" s="14"/>
    </row>
    <row r="145" customFormat="false" ht="15" hidden="false" customHeight="false" outlineLevel="0" collapsed="false">
      <c r="F145" s="14"/>
    </row>
    <row r="146" customFormat="false" ht="15" hidden="false" customHeight="false" outlineLevel="0" collapsed="false">
      <c r="F146" s="14"/>
    </row>
    <row r="147" customFormat="false" ht="15" hidden="false" customHeight="false" outlineLevel="0" collapsed="false">
      <c r="F147" s="14"/>
    </row>
    <row r="148" customFormat="false" ht="15" hidden="false" customHeight="false" outlineLevel="0" collapsed="false">
      <c r="F148" s="14"/>
    </row>
    <row r="149" customFormat="false" ht="15" hidden="false" customHeight="false" outlineLevel="0" collapsed="false">
      <c r="F149" s="14"/>
    </row>
    <row r="150" customFormat="false" ht="15" hidden="false" customHeight="false" outlineLevel="0" collapsed="false">
      <c r="F150" s="14"/>
    </row>
    <row r="151" customFormat="false" ht="15" hidden="false" customHeight="false" outlineLevel="0" collapsed="false">
      <c r="F151" s="14"/>
    </row>
    <row r="152" customFormat="false" ht="15" hidden="false" customHeight="false" outlineLevel="0" collapsed="false">
      <c r="F152" s="14"/>
    </row>
    <row r="153" customFormat="false" ht="15" hidden="false" customHeight="false" outlineLevel="0" collapsed="false">
      <c r="F153" s="14"/>
    </row>
    <row r="154" customFormat="false" ht="15" hidden="false" customHeight="false" outlineLevel="0" collapsed="false">
      <c r="F154" s="14"/>
    </row>
    <row r="155" customFormat="false" ht="15" hidden="false" customHeight="false" outlineLevel="0" collapsed="false">
      <c r="F155" s="14"/>
    </row>
    <row r="156" customFormat="false" ht="15" hidden="false" customHeight="false" outlineLevel="0" collapsed="false">
      <c r="F156" s="14"/>
    </row>
    <row r="157" customFormat="false" ht="15" hidden="false" customHeight="false" outlineLevel="0" collapsed="false">
      <c r="F157" s="14"/>
    </row>
    <row r="158" customFormat="false" ht="15" hidden="false" customHeight="false" outlineLevel="0" collapsed="false">
      <c r="F158" s="14"/>
    </row>
    <row r="159" customFormat="false" ht="15" hidden="false" customHeight="false" outlineLevel="0" collapsed="false">
      <c r="F159" s="14"/>
    </row>
    <row r="160" customFormat="false" ht="15" hidden="false" customHeight="false" outlineLevel="0" collapsed="false">
      <c r="F160" s="14"/>
    </row>
    <row r="161" customFormat="false" ht="15" hidden="false" customHeight="false" outlineLevel="0" collapsed="false">
      <c r="F161" s="14"/>
    </row>
    <row r="162" customFormat="false" ht="15" hidden="false" customHeight="false" outlineLevel="0" collapsed="false">
      <c r="F162" s="14"/>
    </row>
    <row r="163" customFormat="false" ht="15" hidden="false" customHeight="false" outlineLevel="0" collapsed="false">
      <c r="F163" s="14"/>
    </row>
    <row r="164" customFormat="false" ht="15" hidden="false" customHeight="false" outlineLevel="0" collapsed="false">
      <c r="F164" s="14"/>
    </row>
    <row r="165" customFormat="false" ht="15" hidden="false" customHeight="false" outlineLevel="0" collapsed="false">
      <c r="F165" s="14"/>
    </row>
    <row r="166" customFormat="false" ht="15" hidden="false" customHeight="false" outlineLevel="0" collapsed="false">
      <c r="F166" s="14"/>
    </row>
    <row r="167" customFormat="false" ht="15" hidden="false" customHeight="false" outlineLevel="0" collapsed="false">
      <c r="F167" s="14"/>
    </row>
    <row r="168" customFormat="false" ht="15" hidden="false" customHeight="false" outlineLevel="0" collapsed="false">
      <c r="F168" s="14"/>
    </row>
    <row r="169" customFormat="false" ht="15" hidden="false" customHeight="false" outlineLevel="0" collapsed="false">
      <c r="F169" s="14"/>
    </row>
    <row r="170" customFormat="false" ht="15" hidden="false" customHeight="false" outlineLevel="0" collapsed="false">
      <c r="F170" s="14"/>
    </row>
    <row r="171" customFormat="false" ht="15" hidden="false" customHeight="false" outlineLevel="0" collapsed="false">
      <c r="F171" s="14"/>
    </row>
    <row r="172" customFormat="false" ht="15" hidden="false" customHeight="false" outlineLevel="0" collapsed="false">
      <c r="F172" s="14"/>
    </row>
    <row r="173" customFormat="false" ht="15" hidden="false" customHeight="false" outlineLevel="0" collapsed="false">
      <c r="F173" s="14"/>
    </row>
    <row r="174" customFormat="false" ht="15" hidden="false" customHeight="false" outlineLevel="0" collapsed="false">
      <c r="F174" s="14"/>
    </row>
    <row r="175" customFormat="false" ht="15" hidden="false" customHeight="false" outlineLevel="0" collapsed="false">
      <c r="F175" s="14"/>
    </row>
    <row r="176" customFormat="false" ht="15" hidden="false" customHeight="false" outlineLevel="0" collapsed="false">
      <c r="F176" s="14"/>
    </row>
    <row r="177" customFormat="false" ht="15" hidden="false" customHeight="false" outlineLevel="0" collapsed="false">
      <c r="F177" s="14"/>
    </row>
    <row r="178" customFormat="false" ht="15" hidden="false" customHeight="false" outlineLevel="0" collapsed="false">
      <c r="F178" s="14"/>
    </row>
    <row r="179" customFormat="false" ht="15" hidden="false" customHeight="false" outlineLevel="0" collapsed="false">
      <c r="F179" s="14"/>
    </row>
    <row r="180" customFormat="false" ht="15" hidden="false" customHeight="false" outlineLevel="0" collapsed="false">
      <c r="F180" s="14"/>
    </row>
    <row r="181" customFormat="false" ht="15" hidden="false" customHeight="false" outlineLevel="0" collapsed="false">
      <c r="F181" s="14"/>
    </row>
    <row r="182" customFormat="false" ht="15" hidden="false" customHeight="false" outlineLevel="0" collapsed="false">
      <c r="F182" s="14"/>
    </row>
    <row r="183" customFormat="false" ht="15" hidden="false" customHeight="false" outlineLevel="0" collapsed="false">
      <c r="F183" s="14"/>
    </row>
    <row r="184" customFormat="false" ht="15" hidden="false" customHeight="false" outlineLevel="0" collapsed="false">
      <c r="F184" s="14"/>
    </row>
    <row r="185" customFormat="false" ht="15" hidden="false" customHeight="false" outlineLevel="0" collapsed="false">
      <c r="F185" s="14"/>
    </row>
    <row r="186" customFormat="false" ht="15" hidden="false" customHeight="false" outlineLevel="0" collapsed="false">
      <c r="F186" s="14"/>
    </row>
    <row r="187" customFormat="false" ht="15" hidden="false" customHeight="false" outlineLevel="0" collapsed="false">
      <c r="F187" s="14"/>
    </row>
    <row r="188" customFormat="false" ht="15" hidden="false" customHeight="false" outlineLevel="0" collapsed="false">
      <c r="F188" s="14"/>
    </row>
    <row r="189" customFormat="false" ht="15" hidden="false" customHeight="false" outlineLevel="0" collapsed="false">
      <c r="F189" s="14"/>
    </row>
    <row r="190" customFormat="false" ht="15" hidden="false" customHeight="false" outlineLevel="0" collapsed="false">
      <c r="F190" s="14"/>
    </row>
    <row r="191" customFormat="false" ht="15" hidden="false" customHeight="false" outlineLevel="0" collapsed="false">
      <c r="F191" s="14"/>
    </row>
    <row r="192" customFormat="false" ht="15" hidden="false" customHeight="false" outlineLevel="0" collapsed="false">
      <c r="F192" s="14"/>
    </row>
    <row r="193" customFormat="false" ht="15" hidden="false" customHeight="false" outlineLevel="0" collapsed="false">
      <c r="F193" s="14"/>
    </row>
    <row r="194" customFormat="false" ht="15" hidden="false" customHeight="false" outlineLevel="0" collapsed="false">
      <c r="F194" s="14"/>
    </row>
    <row r="195" customFormat="false" ht="15" hidden="false" customHeight="false" outlineLevel="0" collapsed="false">
      <c r="F195" s="14"/>
    </row>
    <row r="196" customFormat="false" ht="15" hidden="false" customHeight="false" outlineLevel="0" collapsed="false">
      <c r="F196" s="14"/>
    </row>
    <row r="197" customFormat="false" ht="15" hidden="false" customHeight="false" outlineLevel="0" collapsed="false">
      <c r="F197" s="14"/>
    </row>
    <row r="198" customFormat="false" ht="15" hidden="false" customHeight="false" outlineLevel="0" collapsed="false">
      <c r="F198" s="14"/>
    </row>
    <row r="199" customFormat="false" ht="15" hidden="false" customHeight="false" outlineLevel="0" collapsed="false">
      <c r="F199" s="14"/>
    </row>
    <row r="200" customFormat="false" ht="15" hidden="false" customHeight="false" outlineLevel="0" collapsed="false">
      <c r="F200" s="14"/>
    </row>
  </sheetData>
  <mergeCells count="1">
    <mergeCell ref="A1:H1"/>
  </mergeCells>
  <dataValidations count="1">
    <dataValidation allowBlank="false" error="Csak a listában szereplő levéltáros választható!" errorStyle="stop" errorTitle="Érvénytelen érték" operator="between" showDropDown="false" showErrorMessage="true" showInputMessage="false" sqref="F3:F200" type="list">
      <formula1>Referencia!$A$2:$A$6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P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13"/>
    <col collapsed="false" customWidth="true" hidden="false" outlineLevel="0" max="5" min="3" style="1" width="20"/>
    <col collapsed="false" customWidth="true" hidden="false" outlineLevel="0" max="7" min="6" style="1" width="16"/>
    <col collapsed="false" customWidth="true" hidden="false" outlineLevel="0" max="8" min="8" style="1" width="28"/>
    <col collapsed="false" customWidth="true" hidden="false" outlineLevel="0" max="9" min="9" style="1" width="26"/>
    <col collapsed="false" customWidth="true" hidden="false" outlineLevel="0" max="10" min="10" style="1" width="18"/>
    <col collapsed="false" customWidth="true" hidden="false" outlineLevel="0" max="11" min="11" style="1" width="16"/>
    <col collapsed="false" customWidth="true" hidden="false" outlineLevel="0" max="12" min="12" style="1" width="26"/>
    <col collapsed="false" customWidth="true" hidden="false" outlineLevel="0" max="13" min="13" style="1" width="16"/>
    <col collapsed="false" customWidth="true" hidden="false" outlineLevel="0" max="14" min="14" style="1" width="38"/>
    <col collapsed="false" customWidth="true" hidden="false" outlineLevel="0" max="15" min="15" style="1" width="16"/>
    <col collapsed="false" customWidth="true" hidden="false" outlineLevel="0" max="16" min="16" style="1" width="18"/>
  </cols>
  <sheetData>
    <row r="1" customFormat="false" ht="36" hidden="false" customHeight="true" outlineLevel="0" collapsed="false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27.75" hidden="false" customHeight="true" outlineLevel="0" collapsed="false">
      <c r="A2" s="3" t="s">
        <v>14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</row>
    <row r="3" customFormat="false" ht="19.5" hidden="false" customHeight="true" outlineLevel="0" collapsed="false">
      <c r="A3" s="5" t="n">
        <v>1</v>
      </c>
      <c r="B3" s="9" t="s">
        <v>42</v>
      </c>
      <c r="C3" s="9" t="s">
        <v>43</v>
      </c>
      <c r="D3" s="9" t="s">
        <v>43</v>
      </c>
      <c r="E3" s="9" t="s">
        <v>44</v>
      </c>
      <c r="F3" s="9" t="s">
        <v>45</v>
      </c>
      <c r="G3" s="15" t="n">
        <v>31118</v>
      </c>
      <c r="H3" s="9" t="s">
        <v>46</v>
      </c>
      <c r="I3" s="9" t="s">
        <v>47</v>
      </c>
      <c r="J3" s="9" t="s">
        <v>48</v>
      </c>
      <c r="K3" s="9" t="s">
        <v>49</v>
      </c>
      <c r="L3" s="9" t="s">
        <v>50</v>
      </c>
      <c r="M3" s="9" t="s">
        <v>51</v>
      </c>
      <c r="N3" s="9" t="s">
        <v>52</v>
      </c>
      <c r="O3" s="15" t="n">
        <v>46387</v>
      </c>
      <c r="P3" s="15" t="n">
        <v>46037</v>
      </c>
    </row>
    <row r="4" customFormat="false" ht="19.5" hidden="false" customHeight="true" outlineLevel="0" collapsed="false">
      <c r="A4" s="11" t="n">
        <v>2</v>
      </c>
      <c r="B4" s="13" t="s">
        <v>53</v>
      </c>
      <c r="C4" s="13" t="s">
        <v>54</v>
      </c>
      <c r="D4" s="13" t="s">
        <v>54</v>
      </c>
      <c r="E4" s="13" t="s">
        <v>55</v>
      </c>
      <c r="F4" s="13" t="s">
        <v>56</v>
      </c>
      <c r="G4" s="16" t="n">
        <v>33809</v>
      </c>
      <c r="H4" s="13" t="s">
        <v>57</v>
      </c>
      <c r="I4" s="13" t="s">
        <v>58</v>
      </c>
      <c r="J4" s="13" t="s">
        <v>59</v>
      </c>
      <c r="K4" s="13" t="s">
        <v>60</v>
      </c>
      <c r="L4" s="13" t="s">
        <v>61</v>
      </c>
      <c r="M4" s="13" t="s">
        <v>62</v>
      </c>
      <c r="N4" s="13" t="s">
        <v>63</v>
      </c>
      <c r="O4" s="16" t="n">
        <v>46203</v>
      </c>
      <c r="P4" s="16" t="n">
        <v>46056</v>
      </c>
    </row>
    <row r="5" customFormat="false" ht="19.5" hidden="false" customHeight="true" outlineLevel="0" collapsed="false">
      <c r="A5" s="5" t="n">
        <v>3</v>
      </c>
      <c r="B5" s="9" t="s">
        <v>64</v>
      </c>
      <c r="C5" s="9" t="s">
        <v>65</v>
      </c>
      <c r="D5" s="9" t="s">
        <v>65</v>
      </c>
      <c r="E5" s="9" t="s">
        <v>66</v>
      </c>
      <c r="F5" s="9" t="s">
        <v>67</v>
      </c>
      <c r="G5" s="15" t="n">
        <v>28799</v>
      </c>
      <c r="H5" s="9" t="s">
        <v>68</v>
      </c>
      <c r="I5" s="9" t="s">
        <v>69</v>
      </c>
      <c r="J5" s="9" t="s">
        <v>70</v>
      </c>
      <c r="K5" s="9" t="s">
        <v>71</v>
      </c>
      <c r="L5" s="9" t="s">
        <v>72</v>
      </c>
      <c r="M5" s="9" t="s">
        <v>73</v>
      </c>
      <c r="N5" s="9" t="s">
        <v>74</v>
      </c>
      <c r="O5" s="15" t="n">
        <v>46280</v>
      </c>
      <c r="P5" s="15" t="n">
        <v>46071</v>
      </c>
    </row>
  </sheetData>
  <mergeCells count="1">
    <mergeCell ref="A1:P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4" min="2" style="1" width="14"/>
  </cols>
  <sheetData>
    <row r="1" customFormat="false" ht="31.5" hidden="false" customHeight="true" outlineLevel="0" collapsed="false">
      <c r="A1" s="17" t="s">
        <v>75</v>
      </c>
      <c r="B1" s="17"/>
      <c r="C1" s="17"/>
      <c r="D1" s="17"/>
    </row>
    <row r="2" customFormat="false" ht="21.75" hidden="false" customHeight="true" outlineLevel="0" collapsed="false">
      <c r="A2" s="18" t="s">
        <v>76</v>
      </c>
      <c r="B2" s="18"/>
      <c r="C2" s="18"/>
      <c r="D2" s="18"/>
    </row>
    <row r="3" customFormat="false" ht="15" hidden="false" customHeight="true" outlineLevel="0" collapsed="false">
      <c r="A3" s="19" t="s">
        <v>77</v>
      </c>
      <c r="B3" s="20" t="n">
        <f aca="false">COUNTA(Kutatók!A3:A1000)</f>
        <v>3</v>
      </c>
      <c r="C3" s="20"/>
      <c r="D3" s="20"/>
    </row>
    <row r="4" customFormat="false" ht="15" hidden="false" customHeight="true" outlineLevel="0" collapsed="false">
      <c r="A4" s="9" t="s">
        <v>78</v>
      </c>
      <c r="B4" s="20" t="n">
        <f aca="true">COUNTIF(Kutatók!O3:O1000,"&gt;"&amp;TODAY())</f>
        <v>3</v>
      </c>
      <c r="C4" s="20"/>
      <c r="D4" s="20"/>
    </row>
    <row r="6" customFormat="false" ht="21.75" hidden="false" customHeight="true" outlineLevel="0" collapsed="false">
      <c r="A6" s="18" t="s">
        <v>79</v>
      </c>
      <c r="B6" s="18"/>
      <c r="C6" s="18"/>
      <c r="D6" s="18"/>
    </row>
    <row r="7" customFormat="false" ht="15" hidden="false" customHeight="true" outlineLevel="0" collapsed="false">
      <c r="A7" s="19" t="s">
        <v>80</v>
      </c>
      <c r="B7" s="20" t="n">
        <f aca="false">COUNTA(Látogatások!A3:A1000)</f>
        <v>5</v>
      </c>
      <c r="C7" s="20"/>
      <c r="D7" s="20"/>
    </row>
    <row r="8" customFormat="false" ht="15" hidden="false" customHeight="true" outlineLevel="0" collapsed="false">
      <c r="A8" s="9" t="s">
        <v>81</v>
      </c>
      <c r="B8" s="20" t="n">
        <f aca="false">INDEX(Látogatások!C3:C1000,MATCH(MAX(COUNTIF(Látogatások!C3:C1000,Látogatások!C3:C1000)),COUNTIF(Látogatások!C3:C1000,Látogatások!C3:C1000),0))</f>
        <v>0</v>
      </c>
      <c r="C8" s="20"/>
      <c r="D8" s="20"/>
    </row>
    <row r="10" customFormat="false" ht="21.75" hidden="false" customHeight="true" outlineLevel="0" collapsed="false">
      <c r="A10" s="18" t="s">
        <v>82</v>
      </c>
      <c r="B10" s="18"/>
      <c r="C10" s="18"/>
      <c r="D10" s="18"/>
    </row>
    <row r="11" customFormat="false" ht="15" hidden="false" customHeight="true" outlineLevel="0" collapsed="false">
      <c r="A11" s="19" t="s">
        <v>83</v>
      </c>
      <c r="B11" s="20" t="n">
        <f aca="false">COUNTA(Kérések!A3:A1000)</f>
        <v>7</v>
      </c>
      <c r="C11" s="20"/>
      <c r="D11" s="20"/>
    </row>
    <row r="12" customFormat="false" ht="15" hidden="false" customHeight="true" outlineLevel="0" collapsed="false">
      <c r="A12" s="9" t="s">
        <v>84</v>
      </c>
      <c r="B12" s="20" t="n">
        <f aca="false">COUNTIF(Kérések!J3:J1000,"I")</f>
        <v>4</v>
      </c>
      <c r="C12" s="20"/>
      <c r="D12" s="20"/>
    </row>
    <row r="13" customFormat="false" ht="15" hidden="false" customHeight="true" outlineLevel="0" collapsed="false">
      <c r="A13" s="19" t="s">
        <v>85</v>
      </c>
      <c r="B13" s="20" t="n">
        <f aca="false">COUNTIF(Kérések!J3:J1000,"N")</f>
        <v>3</v>
      </c>
      <c r="C13" s="20"/>
      <c r="D13" s="20"/>
    </row>
    <row r="14" customFormat="false" ht="15" hidden="false" customHeight="true" outlineLevel="0" collapsed="false">
      <c r="A14" s="9" t="s">
        <v>86</v>
      </c>
      <c r="B14" s="21" t="n">
        <f aca="false">IFERROR(COUNTIF(Kérések!J3:J1000,"N")/COUNTA(Kérések!J3:J1000),0)</f>
        <v>0.428571428571429</v>
      </c>
      <c r="C14" s="21"/>
      <c r="D14" s="21"/>
    </row>
    <row r="16" customFormat="false" ht="15" hidden="false" customHeight="true" outlineLevel="0" collapsed="false">
      <c r="A16" s="22" t="s">
        <v>87</v>
      </c>
      <c r="B16" s="22"/>
      <c r="C16" s="22"/>
      <c r="D16" s="22"/>
    </row>
  </sheetData>
  <mergeCells count="13">
    <mergeCell ref="A1:D1"/>
    <mergeCell ref="A2:D2"/>
    <mergeCell ref="B3:D3"/>
    <mergeCell ref="B4:D4"/>
    <mergeCell ref="A6:D6"/>
    <mergeCell ref="B7:D7"/>
    <mergeCell ref="B8:D8"/>
    <mergeCell ref="A10:D10"/>
    <mergeCell ref="B11:D11"/>
    <mergeCell ref="B12:D12"/>
    <mergeCell ref="B13:D13"/>
    <mergeCell ref="B14:D14"/>
    <mergeCell ref="A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N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3"/>
    <col collapsed="false" customWidth="true" hidden="false" outlineLevel="0" max="3" min="3" style="1" width="22"/>
    <col collapsed="false" customWidth="true" hidden="false" outlineLevel="0" max="5" min="4" style="1" width="14"/>
    <col collapsed="false" customWidth="true" hidden="false" outlineLevel="0" max="6" min="6" style="1" width="16"/>
    <col collapsed="false" customWidth="true" hidden="false" outlineLevel="0" max="7" min="7" style="1" width="11"/>
    <col collapsed="false" customWidth="true" hidden="false" outlineLevel="0" max="8" min="8" style="1" width="13"/>
    <col collapsed="false" customWidth="true" hidden="false" outlineLevel="0" max="9" min="9" style="1" width="14"/>
    <col collapsed="false" customWidth="true" hidden="false" outlineLevel="0" max="10" min="10" style="1" width="11"/>
    <col collapsed="false" customWidth="true" hidden="false" outlineLevel="0" max="11" min="11" style="1" width="20"/>
    <col collapsed="false" customWidth="true" hidden="false" outlineLevel="0" max="12" min="12" style="0" width="11"/>
    <col collapsed="false" customWidth="true" hidden="false" outlineLevel="0" max="13" min="13" style="0" width="14"/>
    <col collapsed="false" customWidth="true" hidden="false" outlineLevel="0" max="14" min="14" style="0" width="36"/>
  </cols>
  <sheetData>
    <row r="1" customFormat="false" ht="36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42" hidden="false" customHeight="true" outlineLevel="0" collapsed="false">
      <c r="A2" s="3" t="s">
        <v>89</v>
      </c>
      <c r="B2" s="3" t="s">
        <v>13</v>
      </c>
      <c r="C2" s="4" t="s">
        <v>15</v>
      </c>
      <c r="D2" s="4" t="s">
        <v>90</v>
      </c>
      <c r="E2" s="3" t="s">
        <v>91</v>
      </c>
      <c r="F2" s="3" t="s">
        <v>92</v>
      </c>
      <c r="G2" s="3" t="s">
        <v>93</v>
      </c>
      <c r="H2" s="3" t="s">
        <v>94</v>
      </c>
      <c r="I2" s="3" t="s">
        <v>95</v>
      </c>
      <c r="J2" s="3" t="s">
        <v>96</v>
      </c>
      <c r="K2" s="3" t="s">
        <v>97</v>
      </c>
      <c r="L2" s="4" t="s">
        <v>98</v>
      </c>
      <c r="M2" s="4" t="s">
        <v>99</v>
      </c>
      <c r="N2" s="4" t="s">
        <v>100</v>
      </c>
    </row>
    <row r="3" customFormat="false" ht="19.5" hidden="false" customHeight="true" outlineLevel="0" collapsed="false">
      <c r="A3" s="23" t="n">
        <v>1001</v>
      </c>
      <c r="B3" s="23" t="n">
        <v>101</v>
      </c>
      <c r="C3" s="6" t="str">
        <f aca="false">IFERROR(VLOOKUP(B3,Látogatások!$A:$C,3,0),"")</f>
        <v>Kovács János</v>
      </c>
      <c r="D3" s="10" t="n">
        <f aca="false">IFERROR(VLOOKUP(B3,Látogatások!$A:$E,5,0),"")</f>
        <v>46063</v>
      </c>
      <c r="E3" s="24" t="s">
        <v>101</v>
      </c>
      <c r="F3" s="24" t="s">
        <v>102</v>
      </c>
      <c r="G3" s="23" t="n">
        <v>1</v>
      </c>
      <c r="H3" s="24" t="s">
        <v>3</v>
      </c>
      <c r="I3" s="25" t="n">
        <v>46063</v>
      </c>
      <c r="J3" s="23" t="s">
        <v>103</v>
      </c>
      <c r="K3" s="24" t="s">
        <v>2</v>
      </c>
      <c r="L3" s="7" t="n">
        <f aca="false">IFERROR(VLOOKUP(B3,Látogatások!$A:$B,2,0),"")</f>
        <v>1</v>
      </c>
      <c r="M3" s="7" t="str">
        <f aca="false">IFERROR(VLOOKUP(VLOOKUP(B3,Látogatások!$A:$B,2,0),Kutatók!$A:$B,2,0),"")</f>
        <v>K-001/2026</v>
      </c>
      <c r="N3" s="6" t="str">
        <f aca="false">IFERROR(VLOOKUP(VLOOKUP(B3,Látogatások!$A:$B,2,0),Kutatók!$A:$N,14,0),"")</f>
        <v>Magyarországi evangélikus egyház 19. századi története</v>
      </c>
    </row>
    <row r="4" customFormat="false" ht="19.5" hidden="false" customHeight="true" outlineLevel="0" collapsed="false">
      <c r="A4" s="23" t="n">
        <v>1002</v>
      </c>
      <c r="B4" s="23" t="n">
        <v>101</v>
      </c>
      <c r="C4" s="6" t="str">
        <f aca="false">IFERROR(VLOOKUP(B4,Látogatások!$A:$C,3,0),"")</f>
        <v>Kovács János</v>
      </c>
      <c r="D4" s="10" t="n">
        <f aca="false">IFERROR(VLOOKUP(B4,Látogatások!$A:$E,5,0),"")</f>
        <v>46063</v>
      </c>
      <c r="E4" s="24" t="s">
        <v>101</v>
      </c>
      <c r="F4" s="24" t="s">
        <v>104</v>
      </c>
      <c r="G4" s="23" t="n">
        <v>1</v>
      </c>
      <c r="H4" s="24" t="s">
        <v>3</v>
      </c>
      <c r="I4" s="25" t="n">
        <v>46063</v>
      </c>
      <c r="J4" s="23" t="s">
        <v>103</v>
      </c>
      <c r="K4" s="24" t="s">
        <v>2</v>
      </c>
      <c r="L4" s="7" t="n">
        <f aca="false">IFERROR(VLOOKUP(B4,Látogatások!$A:$B,2,0),"")</f>
        <v>1</v>
      </c>
      <c r="M4" s="7" t="str">
        <f aca="false">IFERROR(VLOOKUP(VLOOKUP(B4,Látogatások!$A:$B,2,0),Kutatók!$A:$B,2,0),"")</f>
        <v>K-001/2026</v>
      </c>
      <c r="N4" s="6" t="str">
        <f aca="false">IFERROR(VLOOKUP(VLOOKUP(B4,Látogatások!$A:$B,2,0),Kutatók!$A:$N,14,0),"")</f>
        <v>Magyarországi evangélikus egyház 19. századi története</v>
      </c>
    </row>
    <row r="5" customFormat="false" ht="19.5" hidden="false" customHeight="true" outlineLevel="0" collapsed="false">
      <c r="A5" s="23" t="n">
        <v>1003</v>
      </c>
      <c r="B5" s="23" t="n">
        <v>102</v>
      </c>
      <c r="C5" s="6" t="str">
        <f aca="false">IFERROR(VLOOKUP(B5,Látogatások!$A:$C,3,0),"")</f>
        <v>Nagy Anna</v>
      </c>
      <c r="D5" s="10" t="n">
        <f aca="false">IFERROR(VLOOKUP(B5,Látogatások!$A:$E,5,0),"")</f>
        <v>46063</v>
      </c>
      <c r="E5" s="24" t="s">
        <v>105</v>
      </c>
      <c r="F5" s="24" t="s">
        <v>106</v>
      </c>
      <c r="G5" s="23" t="n">
        <v>2</v>
      </c>
      <c r="H5" s="24" t="s">
        <v>5</v>
      </c>
      <c r="I5" s="25" t="n">
        <v>46063</v>
      </c>
      <c r="J5" s="23" t="s">
        <v>103</v>
      </c>
      <c r="K5" s="24" t="s">
        <v>4</v>
      </c>
      <c r="L5" s="7" t="n">
        <f aca="false">IFERROR(VLOOKUP(B5,Látogatások!$A:$B,2,0),"")</f>
        <v>2</v>
      </c>
      <c r="M5" s="7" t="str">
        <f aca="false">IFERROR(VLOOKUP(VLOOKUP(B5,Látogatások!$A:$B,2,0),Kutatók!$A:$B,2,0),"")</f>
        <v>K-002/2026</v>
      </c>
      <c r="N5" s="6" t="str">
        <f aca="false">IFERROR(VLOOKUP(VLOOKUP(B5,Látogatások!$A:$B,2,0),Kutatók!$A:$N,14,0),"")</f>
        <v>Református–evangélikus vegyes házasságok a Tiszántúlon</v>
      </c>
    </row>
    <row r="6" customFormat="false" ht="19.5" hidden="false" customHeight="true" outlineLevel="0" collapsed="false">
      <c r="A6" s="26" t="n">
        <v>1004</v>
      </c>
      <c r="B6" s="26" t="n">
        <v>103</v>
      </c>
      <c r="C6" s="6" t="str">
        <f aca="false">IFERROR(VLOOKUP(B6,Látogatások!$A:$C,3,0),"")</f>
        <v>Kovács János</v>
      </c>
      <c r="D6" s="10" t="n">
        <f aca="false">IFERROR(VLOOKUP(B6,Látogatások!$A:$E,5,0),"")</f>
        <v>46070</v>
      </c>
      <c r="E6" s="27" t="s">
        <v>101</v>
      </c>
      <c r="F6" s="27" t="s">
        <v>107</v>
      </c>
      <c r="G6" s="26" t="n">
        <v>1</v>
      </c>
      <c r="H6" s="27" t="s">
        <v>3</v>
      </c>
      <c r="I6" s="27"/>
      <c r="J6" s="26" t="s">
        <v>108</v>
      </c>
      <c r="K6" s="27"/>
      <c r="L6" s="7" t="n">
        <f aca="false">IFERROR(VLOOKUP(B6,Látogatások!$A:$B,2,0),"")</f>
        <v>1</v>
      </c>
      <c r="M6" s="7" t="str">
        <f aca="false">IFERROR(VLOOKUP(VLOOKUP(B6,Látogatások!$A:$B,2,0),Kutatók!$A:$B,2,0),"")</f>
        <v>K-001/2026</v>
      </c>
      <c r="N6" s="6" t="str">
        <f aca="false">IFERROR(VLOOKUP(VLOOKUP(B6,Látogatások!$A:$B,2,0),Kutatók!$A:$N,14,0),"")</f>
        <v>Magyarországi evangélikus egyház 19. századi története</v>
      </c>
    </row>
    <row r="7" customFormat="false" ht="19.5" hidden="false" customHeight="true" outlineLevel="0" collapsed="false">
      <c r="A7" s="26" t="n">
        <v>1005</v>
      </c>
      <c r="B7" s="26" t="n">
        <v>103</v>
      </c>
      <c r="C7" s="6" t="str">
        <f aca="false">IFERROR(VLOOKUP(B7,Látogatások!$A:$C,3,0),"")</f>
        <v>Kovács János</v>
      </c>
      <c r="D7" s="10" t="n">
        <f aca="false">IFERROR(VLOOKUP(B7,Látogatások!$A:$E,5,0),"")</f>
        <v>46070</v>
      </c>
      <c r="E7" s="27" t="s">
        <v>109</v>
      </c>
      <c r="F7" s="27" t="s">
        <v>110</v>
      </c>
      <c r="G7" s="26" t="n">
        <v>1</v>
      </c>
      <c r="H7" s="27" t="s">
        <v>7</v>
      </c>
      <c r="I7" s="27"/>
      <c r="J7" s="26" t="s">
        <v>108</v>
      </c>
      <c r="K7" s="27"/>
      <c r="L7" s="7" t="n">
        <f aca="false">IFERROR(VLOOKUP(B7,Látogatások!$A:$B,2,0),"")</f>
        <v>1</v>
      </c>
      <c r="M7" s="7" t="str">
        <f aca="false">IFERROR(VLOOKUP(VLOOKUP(B7,Látogatások!$A:$B,2,0),Kutatók!$A:$B,2,0),"")</f>
        <v>K-001/2026</v>
      </c>
      <c r="N7" s="6" t="str">
        <f aca="false">IFERROR(VLOOKUP(VLOOKUP(B7,Látogatások!$A:$B,2,0),Kutatók!$A:$N,14,0),"")</f>
        <v>Magyarországi evangélikus egyház 19. századi története</v>
      </c>
    </row>
    <row r="8" customFormat="false" ht="19.5" hidden="false" customHeight="true" outlineLevel="0" collapsed="false">
      <c r="A8" s="23" t="n">
        <v>1006</v>
      </c>
      <c r="B8" s="23" t="n">
        <v>104</v>
      </c>
      <c r="C8" s="6" t="str">
        <f aca="false">IFERROR(VLOOKUP(B8,Látogatások!$A:$C,3,0),"")</f>
        <v>Tóth Béla</v>
      </c>
      <c r="D8" s="10" t="n">
        <f aca="false">IFERROR(VLOOKUP(B8,Látogatások!$A:$E,5,0),"")</f>
        <v>46071</v>
      </c>
      <c r="E8" s="24" t="s">
        <v>111</v>
      </c>
      <c r="F8" s="24" t="s">
        <v>112</v>
      </c>
      <c r="G8" s="23" t="n">
        <v>1</v>
      </c>
      <c r="H8" s="24" t="s">
        <v>9</v>
      </c>
      <c r="I8" s="25" t="n">
        <v>46071</v>
      </c>
      <c r="J8" s="23" t="s">
        <v>103</v>
      </c>
      <c r="K8" s="24" t="s">
        <v>6</v>
      </c>
      <c r="L8" s="7" t="n">
        <f aca="false">IFERROR(VLOOKUP(B8,Látogatások!$A:$B,2,0),"")</f>
        <v>3</v>
      </c>
      <c r="M8" s="7" t="str">
        <f aca="false">IFERROR(VLOOKUP(VLOOKUP(B8,Látogatások!$A:$B,2,0),Kutatók!$A:$B,2,0),"")</f>
        <v>K-003/2026</v>
      </c>
      <c r="N8" s="6" t="str">
        <f aca="false">IFERROR(VLOOKUP(VLOOKUP(B8,Látogatások!$A:$B,2,0),Kutatók!$A:$N,14,0),"")</f>
        <v>Evangélikus iskolaügy Sopronban a 18. században</v>
      </c>
    </row>
    <row r="9" customFormat="false" ht="19.5" hidden="false" customHeight="true" outlineLevel="0" collapsed="false">
      <c r="A9" s="26" t="n">
        <v>1007</v>
      </c>
      <c r="B9" s="26" t="n">
        <v>105</v>
      </c>
      <c r="C9" s="6" t="str">
        <f aca="false">IFERROR(VLOOKUP(B9,Látogatások!$A:$C,3,0),"")</f>
        <v>Nagy Anna</v>
      </c>
      <c r="D9" s="10" t="n">
        <f aca="false">IFERROR(VLOOKUP(B9,Látogatások!$A:$E,5,0),"")</f>
        <v>46084</v>
      </c>
      <c r="E9" s="27" t="s">
        <v>105</v>
      </c>
      <c r="F9" s="27" t="s">
        <v>113</v>
      </c>
      <c r="G9" s="26" t="n">
        <v>1</v>
      </c>
      <c r="H9" s="27" t="s">
        <v>5</v>
      </c>
      <c r="I9" s="27"/>
      <c r="J9" s="26" t="s">
        <v>108</v>
      </c>
      <c r="K9" s="27"/>
      <c r="L9" s="7" t="n">
        <f aca="false">IFERROR(VLOOKUP(B9,Látogatások!$A:$B,2,0),"")</f>
        <v>2</v>
      </c>
      <c r="M9" s="7" t="str">
        <f aca="false">IFERROR(VLOOKUP(VLOOKUP(B9,Látogatások!$A:$B,2,0),Kutatók!$A:$B,2,0),"")</f>
        <v>K-002/2026</v>
      </c>
      <c r="N9" s="6" t="str">
        <f aca="false">IFERROR(VLOOKUP(VLOOKUP(B9,Látogatások!$A:$B,2,0),Kutatók!$A:$N,14,0),"")</f>
        <v>Református–evangélikus vegyes házasságok a Tiszántúlon</v>
      </c>
    </row>
    <row r="10" customFormat="false" ht="15" hidden="false" customHeight="false" outlineLevel="0" collapsed="false">
      <c r="H10" s="14"/>
      <c r="J10" s="14"/>
      <c r="K10" s="14"/>
    </row>
    <row r="11" customFormat="false" ht="15" hidden="false" customHeight="false" outlineLevel="0" collapsed="false">
      <c r="H11" s="14"/>
      <c r="J11" s="14"/>
      <c r="K11" s="14"/>
    </row>
    <row r="12" customFormat="false" ht="15" hidden="false" customHeight="false" outlineLevel="0" collapsed="false">
      <c r="H12" s="14"/>
      <c r="J12" s="14"/>
      <c r="K12" s="14"/>
    </row>
    <row r="13" customFormat="false" ht="15" hidden="false" customHeight="false" outlineLevel="0" collapsed="false">
      <c r="H13" s="14"/>
      <c r="J13" s="14"/>
      <c r="K13" s="14"/>
    </row>
    <row r="14" customFormat="false" ht="15" hidden="false" customHeight="false" outlineLevel="0" collapsed="false">
      <c r="H14" s="14"/>
      <c r="J14" s="14"/>
      <c r="K14" s="14"/>
    </row>
    <row r="15" customFormat="false" ht="15" hidden="false" customHeight="false" outlineLevel="0" collapsed="false">
      <c r="H15" s="14"/>
      <c r="J15" s="14"/>
      <c r="K15" s="14"/>
    </row>
    <row r="16" customFormat="false" ht="15" hidden="false" customHeight="false" outlineLevel="0" collapsed="false">
      <c r="H16" s="14"/>
      <c r="J16" s="14"/>
      <c r="K16" s="14"/>
    </row>
    <row r="17" customFormat="false" ht="15" hidden="false" customHeight="false" outlineLevel="0" collapsed="false">
      <c r="H17" s="14"/>
      <c r="J17" s="14"/>
      <c r="K17" s="14"/>
    </row>
    <row r="18" customFormat="false" ht="15" hidden="false" customHeight="false" outlineLevel="0" collapsed="false">
      <c r="H18" s="14"/>
      <c r="J18" s="14"/>
      <c r="K18" s="14"/>
    </row>
    <row r="19" customFormat="false" ht="15" hidden="false" customHeight="false" outlineLevel="0" collapsed="false">
      <c r="H19" s="14"/>
      <c r="J19" s="14"/>
      <c r="K19" s="14"/>
    </row>
    <row r="20" customFormat="false" ht="15" hidden="false" customHeight="false" outlineLevel="0" collapsed="false">
      <c r="H20" s="14"/>
      <c r="J20" s="14"/>
      <c r="K20" s="14"/>
    </row>
    <row r="21" customFormat="false" ht="15" hidden="false" customHeight="false" outlineLevel="0" collapsed="false">
      <c r="H21" s="14"/>
      <c r="J21" s="14"/>
      <c r="K21" s="14"/>
    </row>
    <row r="22" customFormat="false" ht="15" hidden="false" customHeight="false" outlineLevel="0" collapsed="false">
      <c r="H22" s="14"/>
      <c r="J22" s="14"/>
      <c r="K22" s="14"/>
    </row>
    <row r="23" customFormat="false" ht="15" hidden="false" customHeight="false" outlineLevel="0" collapsed="false">
      <c r="H23" s="14"/>
      <c r="J23" s="14"/>
      <c r="K23" s="14"/>
    </row>
    <row r="24" customFormat="false" ht="15" hidden="false" customHeight="false" outlineLevel="0" collapsed="false">
      <c r="H24" s="14"/>
      <c r="J24" s="14"/>
      <c r="K24" s="14"/>
    </row>
    <row r="25" customFormat="false" ht="15" hidden="false" customHeight="false" outlineLevel="0" collapsed="false">
      <c r="H25" s="14"/>
      <c r="J25" s="14"/>
      <c r="K25" s="14"/>
    </row>
    <row r="26" customFormat="false" ht="15" hidden="false" customHeight="false" outlineLevel="0" collapsed="false">
      <c r="H26" s="14"/>
      <c r="J26" s="14"/>
      <c r="K26" s="14"/>
    </row>
    <row r="27" customFormat="false" ht="15" hidden="false" customHeight="false" outlineLevel="0" collapsed="false">
      <c r="H27" s="14"/>
      <c r="J27" s="14"/>
      <c r="K27" s="14"/>
    </row>
    <row r="28" customFormat="false" ht="15" hidden="false" customHeight="false" outlineLevel="0" collapsed="false">
      <c r="H28" s="14"/>
      <c r="J28" s="14"/>
      <c r="K28" s="14"/>
    </row>
    <row r="29" customFormat="false" ht="15" hidden="false" customHeight="false" outlineLevel="0" collapsed="false">
      <c r="H29" s="14"/>
      <c r="J29" s="14"/>
      <c r="K29" s="14"/>
    </row>
    <row r="30" customFormat="false" ht="15" hidden="false" customHeight="false" outlineLevel="0" collapsed="false">
      <c r="H30" s="14"/>
      <c r="J30" s="14"/>
      <c r="K30" s="14"/>
    </row>
    <row r="31" customFormat="false" ht="15" hidden="false" customHeight="false" outlineLevel="0" collapsed="false">
      <c r="H31" s="14"/>
      <c r="J31" s="14"/>
      <c r="K31" s="14"/>
    </row>
    <row r="32" customFormat="false" ht="15" hidden="false" customHeight="false" outlineLevel="0" collapsed="false">
      <c r="H32" s="14"/>
      <c r="J32" s="14"/>
      <c r="K32" s="14"/>
    </row>
    <row r="33" customFormat="false" ht="15" hidden="false" customHeight="false" outlineLevel="0" collapsed="false">
      <c r="H33" s="14"/>
      <c r="J33" s="14"/>
      <c r="K33" s="14"/>
    </row>
    <row r="34" customFormat="false" ht="15" hidden="false" customHeight="false" outlineLevel="0" collapsed="false">
      <c r="H34" s="14"/>
      <c r="J34" s="14"/>
      <c r="K34" s="14"/>
    </row>
    <row r="35" customFormat="false" ht="15" hidden="false" customHeight="false" outlineLevel="0" collapsed="false">
      <c r="H35" s="14"/>
      <c r="J35" s="14"/>
      <c r="K35" s="14"/>
    </row>
    <row r="36" customFormat="false" ht="15" hidden="false" customHeight="false" outlineLevel="0" collapsed="false">
      <c r="H36" s="14"/>
      <c r="J36" s="14"/>
      <c r="K36" s="14"/>
    </row>
    <row r="37" customFormat="false" ht="15" hidden="false" customHeight="false" outlineLevel="0" collapsed="false">
      <c r="H37" s="14"/>
      <c r="J37" s="14"/>
      <c r="K37" s="14"/>
    </row>
    <row r="38" customFormat="false" ht="15" hidden="false" customHeight="false" outlineLevel="0" collapsed="false">
      <c r="H38" s="14"/>
      <c r="J38" s="14"/>
      <c r="K38" s="14"/>
    </row>
    <row r="39" customFormat="false" ht="15" hidden="false" customHeight="false" outlineLevel="0" collapsed="false">
      <c r="H39" s="14"/>
      <c r="J39" s="14"/>
      <c r="K39" s="14"/>
    </row>
    <row r="40" customFormat="false" ht="15" hidden="false" customHeight="false" outlineLevel="0" collapsed="false">
      <c r="H40" s="14"/>
      <c r="J40" s="14"/>
      <c r="K40" s="14"/>
    </row>
    <row r="41" customFormat="false" ht="15" hidden="false" customHeight="false" outlineLevel="0" collapsed="false">
      <c r="H41" s="14"/>
      <c r="J41" s="14"/>
      <c r="K41" s="14"/>
    </row>
    <row r="42" customFormat="false" ht="15" hidden="false" customHeight="false" outlineLevel="0" collapsed="false">
      <c r="H42" s="14"/>
      <c r="J42" s="14"/>
      <c r="K42" s="14"/>
    </row>
    <row r="43" customFormat="false" ht="15" hidden="false" customHeight="false" outlineLevel="0" collapsed="false">
      <c r="H43" s="14"/>
      <c r="J43" s="14"/>
      <c r="K43" s="14"/>
    </row>
    <row r="44" customFormat="false" ht="15" hidden="false" customHeight="false" outlineLevel="0" collapsed="false">
      <c r="H44" s="14"/>
      <c r="J44" s="14"/>
      <c r="K44" s="14"/>
    </row>
    <row r="45" customFormat="false" ht="15" hidden="false" customHeight="false" outlineLevel="0" collapsed="false">
      <c r="H45" s="14"/>
      <c r="J45" s="14"/>
      <c r="K45" s="14"/>
    </row>
    <row r="46" customFormat="false" ht="15" hidden="false" customHeight="false" outlineLevel="0" collapsed="false">
      <c r="H46" s="14"/>
      <c r="J46" s="14"/>
      <c r="K46" s="14"/>
    </row>
    <row r="47" customFormat="false" ht="15" hidden="false" customHeight="false" outlineLevel="0" collapsed="false">
      <c r="H47" s="14"/>
      <c r="J47" s="14"/>
      <c r="K47" s="14"/>
    </row>
    <row r="48" customFormat="false" ht="15" hidden="false" customHeight="false" outlineLevel="0" collapsed="false">
      <c r="H48" s="14"/>
      <c r="J48" s="14"/>
      <c r="K48" s="14"/>
    </row>
    <row r="49" customFormat="false" ht="15" hidden="false" customHeight="false" outlineLevel="0" collapsed="false">
      <c r="H49" s="14"/>
      <c r="J49" s="14"/>
      <c r="K49" s="14"/>
    </row>
    <row r="50" customFormat="false" ht="15" hidden="false" customHeight="false" outlineLevel="0" collapsed="false">
      <c r="H50" s="14"/>
      <c r="J50" s="14"/>
      <c r="K50" s="14"/>
    </row>
    <row r="51" customFormat="false" ht="15" hidden="false" customHeight="false" outlineLevel="0" collapsed="false">
      <c r="H51" s="14"/>
      <c r="J51" s="14"/>
      <c r="K51" s="14"/>
    </row>
    <row r="52" customFormat="false" ht="15" hidden="false" customHeight="false" outlineLevel="0" collapsed="false">
      <c r="H52" s="14"/>
      <c r="J52" s="14"/>
      <c r="K52" s="14"/>
    </row>
    <row r="53" customFormat="false" ht="15" hidden="false" customHeight="false" outlineLevel="0" collapsed="false">
      <c r="H53" s="14"/>
      <c r="J53" s="14"/>
      <c r="K53" s="14"/>
    </row>
    <row r="54" customFormat="false" ht="15" hidden="false" customHeight="false" outlineLevel="0" collapsed="false">
      <c r="H54" s="14"/>
      <c r="J54" s="14"/>
      <c r="K54" s="14"/>
    </row>
    <row r="55" customFormat="false" ht="15" hidden="false" customHeight="false" outlineLevel="0" collapsed="false">
      <c r="H55" s="14"/>
      <c r="J55" s="14"/>
      <c r="K55" s="14"/>
    </row>
    <row r="56" customFormat="false" ht="15" hidden="false" customHeight="false" outlineLevel="0" collapsed="false">
      <c r="H56" s="14"/>
      <c r="J56" s="14"/>
      <c r="K56" s="14"/>
    </row>
    <row r="57" customFormat="false" ht="15" hidden="false" customHeight="false" outlineLevel="0" collapsed="false">
      <c r="H57" s="14"/>
      <c r="J57" s="14"/>
      <c r="K57" s="14"/>
    </row>
    <row r="58" customFormat="false" ht="15" hidden="false" customHeight="false" outlineLevel="0" collapsed="false">
      <c r="H58" s="14"/>
      <c r="J58" s="14"/>
      <c r="K58" s="14"/>
    </row>
    <row r="59" customFormat="false" ht="15" hidden="false" customHeight="false" outlineLevel="0" collapsed="false">
      <c r="H59" s="14"/>
      <c r="J59" s="14"/>
      <c r="K59" s="14"/>
    </row>
    <row r="60" customFormat="false" ht="15" hidden="false" customHeight="false" outlineLevel="0" collapsed="false">
      <c r="H60" s="14"/>
      <c r="J60" s="14"/>
      <c r="K60" s="14"/>
    </row>
    <row r="61" customFormat="false" ht="15" hidden="false" customHeight="false" outlineLevel="0" collapsed="false">
      <c r="H61" s="14"/>
      <c r="J61" s="14"/>
      <c r="K61" s="14"/>
    </row>
    <row r="62" customFormat="false" ht="15" hidden="false" customHeight="false" outlineLevel="0" collapsed="false">
      <c r="H62" s="14"/>
      <c r="J62" s="14"/>
      <c r="K62" s="14"/>
    </row>
    <row r="63" customFormat="false" ht="15" hidden="false" customHeight="false" outlineLevel="0" collapsed="false">
      <c r="H63" s="14"/>
      <c r="J63" s="14"/>
      <c r="K63" s="14"/>
    </row>
    <row r="64" customFormat="false" ht="15" hidden="false" customHeight="false" outlineLevel="0" collapsed="false">
      <c r="H64" s="14"/>
      <c r="J64" s="14"/>
      <c r="K64" s="14"/>
    </row>
    <row r="65" customFormat="false" ht="15" hidden="false" customHeight="false" outlineLevel="0" collapsed="false">
      <c r="H65" s="14"/>
      <c r="J65" s="14"/>
      <c r="K65" s="14"/>
    </row>
    <row r="66" customFormat="false" ht="15" hidden="false" customHeight="false" outlineLevel="0" collapsed="false">
      <c r="H66" s="14"/>
      <c r="J66" s="14"/>
      <c r="K66" s="14"/>
    </row>
    <row r="67" customFormat="false" ht="15" hidden="false" customHeight="false" outlineLevel="0" collapsed="false">
      <c r="H67" s="14"/>
      <c r="J67" s="14"/>
      <c r="K67" s="14"/>
    </row>
    <row r="68" customFormat="false" ht="15" hidden="false" customHeight="false" outlineLevel="0" collapsed="false">
      <c r="H68" s="14"/>
      <c r="J68" s="14"/>
      <c r="K68" s="14"/>
    </row>
    <row r="69" customFormat="false" ht="15" hidden="false" customHeight="false" outlineLevel="0" collapsed="false">
      <c r="H69" s="14"/>
      <c r="J69" s="14"/>
      <c r="K69" s="14"/>
    </row>
    <row r="70" customFormat="false" ht="15" hidden="false" customHeight="false" outlineLevel="0" collapsed="false">
      <c r="H70" s="14"/>
      <c r="J70" s="14"/>
      <c r="K70" s="14"/>
    </row>
    <row r="71" customFormat="false" ht="15" hidden="false" customHeight="false" outlineLevel="0" collapsed="false">
      <c r="H71" s="14"/>
      <c r="J71" s="14"/>
      <c r="K71" s="14"/>
    </row>
    <row r="72" customFormat="false" ht="15" hidden="false" customHeight="false" outlineLevel="0" collapsed="false">
      <c r="H72" s="14"/>
      <c r="J72" s="14"/>
      <c r="K72" s="14"/>
    </row>
    <row r="73" customFormat="false" ht="15" hidden="false" customHeight="false" outlineLevel="0" collapsed="false">
      <c r="H73" s="14"/>
      <c r="J73" s="14"/>
      <c r="K73" s="14"/>
    </row>
    <row r="74" customFormat="false" ht="15" hidden="false" customHeight="false" outlineLevel="0" collapsed="false">
      <c r="H74" s="14"/>
      <c r="J74" s="14"/>
      <c r="K74" s="14"/>
    </row>
    <row r="75" customFormat="false" ht="15" hidden="false" customHeight="false" outlineLevel="0" collapsed="false">
      <c r="H75" s="14"/>
      <c r="J75" s="14"/>
      <c r="K75" s="14"/>
    </row>
    <row r="76" customFormat="false" ht="15" hidden="false" customHeight="false" outlineLevel="0" collapsed="false">
      <c r="H76" s="14"/>
      <c r="J76" s="14"/>
      <c r="K76" s="14"/>
    </row>
    <row r="77" customFormat="false" ht="15" hidden="false" customHeight="false" outlineLevel="0" collapsed="false">
      <c r="H77" s="14"/>
      <c r="J77" s="14"/>
      <c r="K77" s="14"/>
    </row>
    <row r="78" customFormat="false" ht="15" hidden="false" customHeight="false" outlineLevel="0" collapsed="false">
      <c r="H78" s="14"/>
      <c r="J78" s="14"/>
      <c r="K78" s="14"/>
    </row>
    <row r="79" customFormat="false" ht="15" hidden="false" customHeight="false" outlineLevel="0" collapsed="false">
      <c r="H79" s="14"/>
      <c r="J79" s="14"/>
      <c r="K79" s="14"/>
    </row>
    <row r="80" customFormat="false" ht="15" hidden="false" customHeight="false" outlineLevel="0" collapsed="false">
      <c r="H80" s="14"/>
      <c r="J80" s="14"/>
      <c r="K80" s="14"/>
    </row>
    <row r="81" customFormat="false" ht="15" hidden="false" customHeight="false" outlineLevel="0" collapsed="false">
      <c r="H81" s="14"/>
      <c r="J81" s="14"/>
      <c r="K81" s="14"/>
    </row>
    <row r="82" customFormat="false" ht="15" hidden="false" customHeight="false" outlineLevel="0" collapsed="false">
      <c r="H82" s="14"/>
      <c r="J82" s="14"/>
      <c r="K82" s="14"/>
    </row>
    <row r="83" customFormat="false" ht="15" hidden="false" customHeight="false" outlineLevel="0" collapsed="false">
      <c r="H83" s="14"/>
      <c r="J83" s="14"/>
      <c r="K83" s="14"/>
    </row>
    <row r="84" customFormat="false" ht="15" hidden="false" customHeight="false" outlineLevel="0" collapsed="false">
      <c r="H84" s="14"/>
      <c r="J84" s="14"/>
      <c r="K84" s="14"/>
    </row>
    <row r="85" customFormat="false" ht="15" hidden="false" customHeight="false" outlineLevel="0" collapsed="false">
      <c r="H85" s="14"/>
      <c r="J85" s="14"/>
      <c r="K85" s="14"/>
    </row>
    <row r="86" customFormat="false" ht="15" hidden="false" customHeight="false" outlineLevel="0" collapsed="false">
      <c r="H86" s="14"/>
      <c r="J86" s="14"/>
      <c r="K86" s="14"/>
    </row>
    <row r="87" customFormat="false" ht="15" hidden="false" customHeight="false" outlineLevel="0" collapsed="false">
      <c r="H87" s="14"/>
      <c r="J87" s="14"/>
      <c r="K87" s="14"/>
    </row>
    <row r="88" customFormat="false" ht="15" hidden="false" customHeight="false" outlineLevel="0" collapsed="false">
      <c r="H88" s="14"/>
      <c r="J88" s="14"/>
      <c r="K88" s="14"/>
    </row>
    <row r="89" customFormat="false" ht="15" hidden="false" customHeight="false" outlineLevel="0" collapsed="false">
      <c r="H89" s="14"/>
      <c r="J89" s="14"/>
      <c r="K89" s="14"/>
    </row>
    <row r="90" customFormat="false" ht="15" hidden="false" customHeight="false" outlineLevel="0" collapsed="false">
      <c r="H90" s="14"/>
      <c r="J90" s="14"/>
      <c r="K90" s="14"/>
    </row>
    <row r="91" customFormat="false" ht="15" hidden="false" customHeight="false" outlineLevel="0" collapsed="false">
      <c r="H91" s="14"/>
      <c r="J91" s="14"/>
      <c r="K91" s="14"/>
    </row>
    <row r="92" customFormat="false" ht="15" hidden="false" customHeight="false" outlineLevel="0" collapsed="false">
      <c r="H92" s="14"/>
      <c r="J92" s="14"/>
      <c r="K92" s="14"/>
    </row>
    <row r="93" customFormat="false" ht="15" hidden="false" customHeight="false" outlineLevel="0" collapsed="false">
      <c r="H93" s="14"/>
      <c r="J93" s="14"/>
      <c r="K93" s="14"/>
    </row>
    <row r="94" customFormat="false" ht="15" hidden="false" customHeight="false" outlineLevel="0" collapsed="false">
      <c r="H94" s="14"/>
      <c r="J94" s="14"/>
      <c r="K94" s="14"/>
    </row>
    <row r="95" customFormat="false" ht="15" hidden="false" customHeight="false" outlineLevel="0" collapsed="false">
      <c r="H95" s="14"/>
      <c r="J95" s="14"/>
      <c r="K95" s="14"/>
    </row>
    <row r="96" customFormat="false" ht="15" hidden="false" customHeight="false" outlineLevel="0" collapsed="false">
      <c r="H96" s="14"/>
      <c r="J96" s="14"/>
      <c r="K96" s="14"/>
    </row>
    <row r="97" customFormat="false" ht="15" hidden="false" customHeight="false" outlineLevel="0" collapsed="false">
      <c r="H97" s="14"/>
      <c r="J97" s="14"/>
      <c r="K97" s="14"/>
    </row>
    <row r="98" customFormat="false" ht="15" hidden="false" customHeight="false" outlineLevel="0" collapsed="false">
      <c r="H98" s="14"/>
      <c r="J98" s="14"/>
      <c r="K98" s="14"/>
    </row>
    <row r="99" customFormat="false" ht="15" hidden="false" customHeight="false" outlineLevel="0" collapsed="false">
      <c r="H99" s="14"/>
      <c r="J99" s="14"/>
      <c r="K99" s="14"/>
    </row>
    <row r="100" customFormat="false" ht="15" hidden="false" customHeight="false" outlineLevel="0" collapsed="false">
      <c r="H100" s="14"/>
      <c r="J100" s="14"/>
      <c r="K100" s="14"/>
    </row>
    <row r="101" customFormat="false" ht="15" hidden="false" customHeight="false" outlineLevel="0" collapsed="false">
      <c r="H101" s="14"/>
      <c r="J101" s="14"/>
      <c r="K101" s="14"/>
    </row>
    <row r="102" customFormat="false" ht="15" hidden="false" customHeight="false" outlineLevel="0" collapsed="false">
      <c r="H102" s="14"/>
      <c r="J102" s="14"/>
      <c r="K102" s="14"/>
    </row>
    <row r="103" customFormat="false" ht="15" hidden="false" customHeight="false" outlineLevel="0" collapsed="false">
      <c r="H103" s="14"/>
      <c r="J103" s="14"/>
      <c r="K103" s="14"/>
    </row>
    <row r="104" customFormat="false" ht="15" hidden="false" customHeight="false" outlineLevel="0" collapsed="false">
      <c r="H104" s="14"/>
      <c r="J104" s="14"/>
      <c r="K104" s="14"/>
    </row>
    <row r="105" customFormat="false" ht="15" hidden="false" customHeight="false" outlineLevel="0" collapsed="false">
      <c r="H105" s="14"/>
      <c r="J105" s="14"/>
      <c r="K105" s="14"/>
    </row>
    <row r="106" customFormat="false" ht="15" hidden="false" customHeight="false" outlineLevel="0" collapsed="false">
      <c r="H106" s="14"/>
      <c r="J106" s="14"/>
      <c r="K106" s="14"/>
    </row>
    <row r="107" customFormat="false" ht="15" hidden="false" customHeight="false" outlineLevel="0" collapsed="false">
      <c r="H107" s="14"/>
      <c r="J107" s="14"/>
      <c r="K107" s="14"/>
    </row>
    <row r="108" customFormat="false" ht="15" hidden="false" customHeight="false" outlineLevel="0" collapsed="false">
      <c r="H108" s="14"/>
      <c r="J108" s="14"/>
      <c r="K108" s="14"/>
    </row>
    <row r="109" customFormat="false" ht="15" hidden="false" customHeight="false" outlineLevel="0" collapsed="false">
      <c r="H109" s="14"/>
      <c r="J109" s="14"/>
      <c r="K109" s="14"/>
    </row>
    <row r="110" customFormat="false" ht="15" hidden="false" customHeight="false" outlineLevel="0" collapsed="false">
      <c r="H110" s="14"/>
      <c r="J110" s="14"/>
      <c r="K110" s="14"/>
    </row>
    <row r="111" customFormat="false" ht="15" hidden="false" customHeight="false" outlineLevel="0" collapsed="false">
      <c r="H111" s="14"/>
      <c r="J111" s="14"/>
      <c r="K111" s="14"/>
    </row>
    <row r="112" customFormat="false" ht="15" hidden="false" customHeight="false" outlineLevel="0" collapsed="false">
      <c r="H112" s="14"/>
      <c r="J112" s="14"/>
      <c r="K112" s="14"/>
    </row>
    <row r="113" customFormat="false" ht="15" hidden="false" customHeight="false" outlineLevel="0" collapsed="false">
      <c r="H113" s="14"/>
      <c r="J113" s="14"/>
      <c r="K113" s="14"/>
    </row>
    <row r="114" customFormat="false" ht="15" hidden="false" customHeight="false" outlineLevel="0" collapsed="false">
      <c r="H114" s="14"/>
      <c r="J114" s="14"/>
      <c r="K114" s="14"/>
    </row>
    <row r="115" customFormat="false" ht="15" hidden="false" customHeight="false" outlineLevel="0" collapsed="false">
      <c r="H115" s="14"/>
      <c r="J115" s="14"/>
      <c r="K115" s="14"/>
    </row>
    <row r="116" customFormat="false" ht="15" hidden="false" customHeight="false" outlineLevel="0" collapsed="false">
      <c r="H116" s="14"/>
      <c r="J116" s="14"/>
      <c r="K116" s="14"/>
    </row>
    <row r="117" customFormat="false" ht="15" hidden="false" customHeight="false" outlineLevel="0" collapsed="false">
      <c r="H117" s="14"/>
      <c r="J117" s="14"/>
      <c r="K117" s="14"/>
    </row>
    <row r="118" customFormat="false" ht="15" hidden="false" customHeight="false" outlineLevel="0" collapsed="false">
      <c r="H118" s="14"/>
      <c r="J118" s="14"/>
      <c r="K118" s="14"/>
    </row>
    <row r="119" customFormat="false" ht="15" hidden="false" customHeight="false" outlineLevel="0" collapsed="false">
      <c r="H119" s="14"/>
      <c r="J119" s="14"/>
      <c r="K119" s="14"/>
    </row>
    <row r="120" customFormat="false" ht="15" hidden="false" customHeight="false" outlineLevel="0" collapsed="false">
      <c r="H120" s="14"/>
      <c r="J120" s="14"/>
      <c r="K120" s="14"/>
    </row>
    <row r="121" customFormat="false" ht="15" hidden="false" customHeight="false" outlineLevel="0" collapsed="false">
      <c r="H121" s="14"/>
      <c r="J121" s="14"/>
      <c r="K121" s="14"/>
    </row>
    <row r="122" customFormat="false" ht="15" hidden="false" customHeight="false" outlineLevel="0" collapsed="false">
      <c r="H122" s="14"/>
      <c r="J122" s="14"/>
      <c r="K122" s="14"/>
    </row>
    <row r="123" customFormat="false" ht="15" hidden="false" customHeight="false" outlineLevel="0" collapsed="false">
      <c r="H123" s="14"/>
      <c r="J123" s="14"/>
      <c r="K123" s="14"/>
    </row>
    <row r="124" customFormat="false" ht="15" hidden="false" customHeight="false" outlineLevel="0" collapsed="false">
      <c r="H124" s="14"/>
      <c r="J124" s="14"/>
      <c r="K124" s="14"/>
    </row>
    <row r="125" customFormat="false" ht="15" hidden="false" customHeight="false" outlineLevel="0" collapsed="false">
      <c r="H125" s="14"/>
      <c r="J125" s="14"/>
      <c r="K125" s="14"/>
    </row>
    <row r="126" customFormat="false" ht="15" hidden="false" customHeight="false" outlineLevel="0" collapsed="false">
      <c r="H126" s="14"/>
      <c r="J126" s="14"/>
      <c r="K126" s="14"/>
    </row>
    <row r="127" customFormat="false" ht="15" hidden="false" customHeight="false" outlineLevel="0" collapsed="false">
      <c r="H127" s="14"/>
      <c r="J127" s="14"/>
      <c r="K127" s="14"/>
    </row>
    <row r="128" customFormat="false" ht="15" hidden="false" customHeight="false" outlineLevel="0" collapsed="false">
      <c r="H128" s="14"/>
      <c r="J128" s="14"/>
      <c r="K128" s="14"/>
    </row>
    <row r="129" customFormat="false" ht="15" hidden="false" customHeight="false" outlineLevel="0" collapsed="false">
      <c r="H129" s="14"/>
      <c r="J129" s="14"/>
      <c r="K129" s="14"/>
    </row>
    <row r="130" customFormat="false" ht="15" hidden="false" customHeight="false" outlineLevel="0" collapsed="false">
      <c r="H130" s="14"/>
      <c r="J130" s="14"/>
      <c r="K130" s="14"/>
    </row>
    <row r="131" customFormat="false" ht="15" hidden="false" customHeight="false" outlineLevel="0" collapsed="false">
      <c r="H131" s="14"/>
      <c r="J131" s="14"/>
      <c r="K131" s="14"/>
    </row>
    <row r="132" customFormat="false" ht="15" hidden="false" customHeight="false" outlineLevel="0" collapsed="false">
      <c r="H132" s="14"/>
      <c r="J132" s="14"/>
      <c r="K132" s="14"/>
    </row>
    <row r="133" customFormat="false" ht="15" hidden="false" customHeight="false" outlineLevel="0" collapsed="false">
      <c r="H133" s="14"/>
      <c r="J133" s="14"/>
      <c r="K133" s="14"/>
    </row>
    <row r="134" customFormat="false" ht="15" hidden="false" customHeight="false" outlineLevel="0" collapsed="false">
      <c r="H134" s="14"/>
      <c r="J134" s="14"/>
      <c r="K134" s="14"/>
    </row>
    <row r="135" customFormat="false" ht="15" hidden="false" customHeight="false" outlineLevel="0" collapsed="false">
      <c r="H135" s="14"/>
      <c r="J135" s="14"/>
      <c r="K135" s="14"/>
    </row>
    <row r="136" customFormat="false" ht="15" hidden="false" customHeight="false" outlineLevel="0" collapsed="false">
      <c r="H136" s="14"/>
      <c r="J136" s="14"/>
      <c r="K136" s="14"/>
    </row>
    <row r="137" customFormat="false" ht="15" hidden="false" customHeight="false" outlineLevel="0" collapsed="false">
      <c r="H137" s="14"/>
      <c r="J137" s="14"/>
      <c r="K137" s="14"/>
    </row>
    <row r="138" customFormat="false" ht="15" hidden="false" customHeight="false" outlineLevel="0" collapsed="false">
      <c r="H138" s="14"/>
      <c r="J138" s="14"/>
      <c r="K138" s="14"/>
    </row>
    <row r="139" customFormat="false" ht="15" hidden="false" customHeight="false" outlineLevel="0" collapsed="false">
      <c r="H139" s="14"/>
      <c r="J139" s="14"/>
      <c r="K139" s="14"/>
    </row>
    <row r="140" customFormat="false" ht="15" hidden="false" customHeight="false" outlineLevel="0" collapsed="false">
      <c r="H140" s="14"/>
      <c r="J140" s="14"/>
      <c r="K140" s="14"/>
    </row>
    <row r="141" customFormat="false" ht="15" hidden="false" customHeight="false" outlineLevel="0" collapsed="false">
      <c r="H141" s="14"/>
      <c r="J141" s="14"/>
      <c r="K141" s="14"/>
    </row>
    <row r="142" customFormat="false" ht="15" hidden="false" customHeight="false" outlineLevel="0" collapsed="false">
      <c r="H142" s="14"/>
      <c r="J142" s="14"/>
      <c r="K142" s="14"/>
    </row>
    <row r="143" customFormat="false" ht="15" hidden="false" customHeight="false" outlineLevel="0" collapsed="false">
      <c r="H143" s="14"/>
      <c r="J143" s="14"/>
      <c r="K143" s="14"/>
    </row>
    <row r="144" customFormat="false" ht="15" hidden="false" customHeight="false" outlineLevel="0" collapsed="false">
      <c r="H144" s="14"/>
      <c r="J144" s="14"/>
      <c r="K144" s="14"/>
    </row>
    <row r="145" customFormat="false" ht="15" hidden="false" customHeight="false" outlineLevel="0" collapsed="false">
      <c r="H145" s="14"/>
      <c r="J145" s="14"/>
      <c r="K145" s="14"/>
    </row>
    <row r="146" customFormat="false" ht="15" hidden="false" customHeight="false" outlineLevel="0" collapsed="false">
      <c r="H146" s="14"/>
      <c r="J146" s="14"/>
      <c r="K146" s="14"/>
    </row>
    <row r="147" customFormat="false" ht="15" hidden="false" customHeight="false" outlineLevel="0" collapsed="false">
      <c r="H147" s="14"/>
      <c r="J147" s="14"/>
      <c r="K147" s="14"/>
    </row>
    <row r="148" customFormat="false" ht="15" hidden="false" customHeight="false" outlineLevel="0" collapsed="false">
      <c r="H148" s="14"/>
      <c r="J148" s="14"/>
      <c r="K148" s="14"/>
    </row>
    <row r="149" customFormat="false" ht="15" hidden="false" customHeight="false" outlineLevel="0" collapsed="false">
      <c r="H149" s="14"/>
      <c r="J149" s="14"/>
      <c r="K149" s="14"/>
    </row>
    <row r="150" customFormat="false" ht="15" hidden="false" customHeight="false" outlineLevel="0" collapsed="false">
      <c r="H150" s="14"/>
      <c r="J150" s="14"/>
      <c r="K150" s="14"/>
    </row>
    <row r="151" customFormat="false" ht="15" hidden="false" customHeight="false" outlineLevel="0" collapsed="false">
      <c r="H151" s="14"/>
      <c r="J151" s="14"/>
      <c r="K151" s="14"/>
    </row>
    <row r="152" customFormat="false" ht="15" hidden="false" customHeight="false" outlineLevel="0" collapsed="false">
      <c r="H152" s="14"/>
      <c r="J152" s="14"/>
      <c r="K152" s="14"/>
    </row>
    <row r="153" customFormat="false" ht="15" hidden="false" customHeight="false" outlineLevel="0" collapsed="false">
      <c r="H153" s="14"/>
      <c r="J153" s="14"/>
      <c r="K153" s="14"/>
    </row>
    <row r="154" customFormat="false" ht="15" hidden="false" customHeight="false" outlineLevel="0" collapsed="false">
      <c r="H154" s="14"/>
      <c r="J154" s="14"/>
      <c r="K154" s="14"/>
    </row>
    <row r="155" customFormat="false" ht="15" hidden="false" customHeight="false" outlineLevel="0" collapsed="false">
      <c r="H155" s="14"/>
      <c r="J155" s="14"/>
      <c r="K155" s="14"/>
    </row>
    <row r="156" customFormat="false" ht="15" hidden="false" customHeight="false" outlineLevel="0" collapsed="false">
      <c r="H156" s="14"/>
      <c r="J156" s="14"/>
      <c r="K156" s="14"/>
    </row>
    <row r="157" customFormat="false" ht="15" hidden="false" customHeight="false" outlineLevel="0" collapsed="false">
      <c r="H157" s="14"/>
      <c r="J157" s="14"/>
      <c r="K157" s="14"/>
    </row>
    <row r="158" customFormat="false" ht="15" hidden="false" customHeight="false" outlineLevel="0" collapsed="false">
      <c r="H158" s="14"/>
      <c r="J158" s="14"/>
      <c r="K158" s="14"/>
    </row>
    <row r="159" customFormat="false" ht="15" hidden="false" customHeight="false" outlineLevel="0" collapsed="false">
      <c r="H159" s="14"/>
      <c r="J159" s="14"/>
      <c r="K159" s="14"/>
    </row>
    <row r="160" customFormat="false" ht="15" hidden="false" customHeight="false" outlineLevel="0" collapsed="false">
      <c r="H160" s="14"/>
      <c r="J160" s="14"/>
      <c r="K160" s="14"/>
    </row>
    <row r="161" customFormat="false" ht="15" hidden="false" customHeight="false" outlineLevel="0" collapsed="false">
      <c r="H161" s="14"/>
      <c r="J161" s="14"/>
      <c r="K161" s="14"/>
    </row>
    <row r="162" customFormat="false" ht="15" hidden="false" customHeight="false" outlineLevel="0" collapsed="false">
      <c r="H162" s="14"/>
      <c r="J162" s="14"/>
      <c r="K162" s="14"/>
    </row>
    <row r="163" customFormat="false" ht="15" hidden="false" customHeight="false" outlineLevel="0" collapsed="false">
      <c r="H163" s="14"/>
      <c r="J163" s="14"/>
      <c r="K163" s="14"/>
    </row>
    <row r="164" customFormat="false" ht="15" hidden="false" customHeight="false" outlineLevel="0" collapsed="false">
      <c r="H164" s="14"/>
      <c r="J164" s="14"/>
      <c r="K164" s="14"/>
    </row>
    <row r="165" customFormat="false" ht="15" hidden="false" customHeight="false" outlineLevel="0" collapsed="false">
      <c r="H165" s="14"/>
      <c r="J165" s="14"/>
      <c r="K165" s="14"/>
    </row>
    <row r="166" customFormat="false" ht="15" hidden="false" customHeight="false" outlineLevel="0" collapsed="false">
      <c r="H166" s="14"/>
      <c r="J166" s="14"/>
      <c r="K166" s="14"/>
    </row>
    <row r="167" customFormat="false" ht="15" hidden="false" customHeight="false" outlineLevel="0" collapsed="false">
      <c r="H167" s="14"/>
      <c r="J167" s="14"/>
      <c r="K167" s="14"/>
    </row>
    <row r="168" customFormat="false" ht="15" hidden="false" customHeight="false" outlineLevel="0" collapsed="false">
      <c r="H168" s="14"/>
      <c r="J168" s="14"/>
      <c r="K168" s="14"/>
    </row>
    <row r="169" customFormat="false" ht="15" hidden="false" customHeight="false" outlineLevel="0" collapsed="false">
      <c r="H169" s="14"/>
      <c r="J169" s="14"/>
      <c r="K169" s="14"/>
    </row>
    <row r="170" customFormat="false" ht="15" hidden="false" customHeight="false" outlineLevel="0" collapsed="false">
      <c r="H170" s="14"/>
      <c r="J170" s="14"/>
      <c r="K170" s="14"/>
    </row>
    <row r="171" customFormat="false" ht="15" hidden="false" customHeight="false" outlineLevel="0" collapsed="false">
      <c r="H171" s="14"/>
      <c r="J171" s="14"/>
      <c r="K171" s="14"/>
    </row>
    <row r="172" customFormat="false" ht="15" hidden="false" customHeight="false" outlineLevel="0" collapsed="false">
      <c r="H172" s="14"/>
      <c r="J172" s="14"/>
      <c r="K172" s="14"/>
    </row>
    <row r="173" customFormat="false" ht="15" hidden="false" customHeight="false" outlineLevel="0" collapsed="false">
      <c r="H173" s="14"/>
      <c r="J173" s="14"/>
      <c r="K173" s="14"/>
    </row>
    <row r="174" customFormat="false" ht="15" hidden="false" customHeight="false" outlineLevel="0" collapsed="false">
      <c r="H174" s="14"/>
      <c r="J174" s="14"/>
      <c r="K174" s="14"/>
    </row>
    <row r="175" customFormat="false" ht="15" hidden="false" customHeight="false" outlineLevel="0" collapsed="false">
      <c r="H175" s="14"/>
      <c r="J175" s="14"/>
      <c r="K175" s="14"/>
    </row>
    <row r="176" customFormat="false" ht="15" hidden="false" customHeight="false" outlineLevel="0" collapsed="false">
      <c r="H176" s="14"/>
      <c r="J176" s="14"/>
      <c r="K176" s="14"/>
    </row>
    <row r="177" customFormat="false" ht="15" hidden="false" customHeight="false" outlineLevel="0" collapsed="false">
      <c r="H177" s="14"/>
      <c r="J177" s="14"/>
      <c r="K177" s="14"/>
    </row>
    <row r="178" customFormat="false" ht="15" hidden="false" customHeight="false" outlineLevel="0" collapsed="false">
      <c r="H178" s="14"/>
      <c r="J178" s="14"/>
      <c r="K178" s="14"/>
    </row>
    <row r="179" customFormat="false" ht="15" hidden="false" customHeight="false" outlineLevel="0" collapsed="false">
      <c r="H179" s="14"/>
      <c r="J179" s="14"/>
      <c r="K179" s="14"/>
    </row>
    <row r="180" customFormat="false" ht="15" hidden="false" customHeight="false" outlineLevel="0" collapsed="false">
      <c r="H180" s="14"/>
      <c r="J180" s="14"/>
      <c r="K180" s="14"/>
    </row>
    <row r="181" customFormat="false" ht="15" hidden="false" customHeight="false" outlineLevel="0" collapsed="false">
      <c r="H181" s="14"/>
      <c r="J181" s="14"/>
      <c r="K181" s="14"/>
    </row>
    <row r="182" customFormat="false" ht="15" hidden="false" customHeight="false" outlineLevel="0" collapsed="false">
      <c r="H182" s="14"/>
      <c r="J182" s="14"/>
      <c r="K182" s="14"/>
    </row>
    <row r="183" customFormat="false" ht="15" hidden="false" customHeight="false" outlineLevel="0" collapsed="false">
      <c r="H183" s="14"/>
      <c r="J183" s="14"/>
      <c r="K183" s="14"/>
    </row>
    <row r="184" customFormat="false" ht="15" hidden="false" customHeight="false" outlineLevel="0" collapsed="false">
      <c r="H184" s="14"/>
      <c r="J184" s="14"/>
      <c r="K184" s="14"/>
    </row>
    <row r="185" customFormat="false" ht="15" hidden="false" customHeight="false" outlineLevel="0" collapsed="false">
      <c r="H185" s="14"/>
      <c r="J185" s="14"/>
      <c r="K185" s="14"/>
    </row>
    <row r="186" customFormat="false" ht="15" hidden="false" customHeight="false" outlineLevel="0" collapsed="false">
      <c r="H186" s="14"/>
      <c r="J186" s="14"/>
      <c r="K186" s="14"/>
    </row>
    <row r="187" customFormat="false" ht="15" hidden="false" customHeight="false" outlineLevel="0" collapsed="false">
      <c r="H187" s="14"/>
      <c r="J187" s="14"/>
      <c r="K187" s="14"/>
    </row>
    <row r="188" customFormat="false" ht="15" hidden="false" customHeight="false" outlineLevel="0" collapsed="false">
      <c r="H188" s="14"/>
      <c r="J188" s="14"/>
      <c r="K188" s="14"/>
    </row>
    <row r="189" customFormat="false" ht="15" hidden="false" customHeight="false" outlineLevel="0" collapsed="false">
      <c r="H189" s="14"/>
      <c r="J189" s="14"/>
      <c r="K189" s="14"/>
    </row>
    <row r="190" customFormat="false" ht="15" hidden="false" customHeight="false" outlineLevel="0" collapsed="false">
      <c r="H190" s="14"/>
      <c r="J190" s="14"/>
      <c r="K190" s="14"/>
    </row>
    <row r="191" customFormat="false" ht="15" hidden="false" customHeight="false" outlineLevel="0" collapsed="false">
      <c r="H191" s="14"/>
      <c r="J191" s="14"/>
      <c r="K191" s="14"/>
    </row>
    <row r="192" customFormat="false" ht="15" hidden="false" customHeight="false" outlineLevel="0" collapsed="false">
      <c r="H192" s="14"/>
      <c r="J192" s="14"/>
      <c r="K192" s="14"/>
    </row>
    <row r="193" customFormat="false" ht="15" hidden="false" customHeight="false" outlineLevel="0" collapsed="false">
      <c r="H193" s="14"/>
      <c r="J193" s="14"/>
      <c r="K193" s="14"/>
    </row>
    <row r="194" customFormat="false" ht="15" hidden="false" customHeight="false" outlineLevel="0" collapsed="false">
      <c r="H194" s="14"/>
      <c r="J194" s="14"/>
      <c r="K194" s="14"/>
    </row>
    <row r="195" customFormat="false" ht="15" hidden="false" customHeight="false" outlineLevel="0" collapsed="false">
      <c r="H195" s="14"/>
      <c r="J195" s="14"/>
      <c r="K195" s="14"/>
    </row>
    <row r="196" customFormat="false" ht="15" hidden="false" customHeight="false" outlineLevel="0" collapsed="false">
      <c r="H196" s="14"/>
      <c r="J196" s="14"/>
      <c r="K196" s="14"/>
    </row>
    <row r="197" customFormat="false" ht="15" hidden="false" customHeight="false" outlineLevel="0" collapsed="false">
      <c r="H197" s="14"/>
      <c r="J197" s="14"/>
      <c r="K197" s="14"/>
    </row>
    <row r="198" customFormat="false" ht="15" hidden="false" customHeight="false" outlineLevel="0" collapsed="false">
      <c r="H198" s="14"/>
      <c r="J198" s="14"/>
      <c r="K198" s="14"/>
    </row>
    <row r="199" customFormat="false" ht="15" hidden="false" customHeight="false" outlineLevel="0" collapsed="false">
      <c r="H199" s="14"/>
      <c r="J199" s="14"/>
      <c r="K199" s="14"/>
    </row>
    <row r="200" customFormat="false" ht="15" hidden="false" customHeight="false" outlineLevel="0" collapsed="false">
      <c r="H200" s="14"/>
      <c r="J200" s="14"/>
      <c r="K200" s="14"/>
    </row>
  </sheetData>
  <mergeCells count="1">
    <mergeCell ref="A1:K1"/>
  </mergeCells>
  <dataValidations count="3">
    <dataValidation allowBlank="false" error="Választható: doboz, csomó, kötet, fasciculus, téka" errorStyle="stop" errorTitle="Érvénytelen egység" operator="between" showDropDown="false" showErrorMessage="true" showInputMessage="false" sqref="H3:H200" type="list">
      <formula1>Referencia!$B$2:$B$6</formula1>
      <formula2>0</formula2>
    </dataValidation>
    <dataValidation allowBlank="false" errorStyle="stop" operator="between" showDropDown="false" showErrorMessage="false" showInputMessage="false" sqref="J3:J200" type="list">
      <formula1>"I,N"</formula1>
      <formula2>0</formula2>
    </dataValidation>
    <dataValidation allowBlank="false" errorStyle="stop" operator="between" showDropDown="false" showErrorMessage="false" showInputMessage="false" sqref="K3:K200" type="list">
      <formula1>Referencia!$A$2:$A$6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2026-03-04T18:24:52Z</dcterms:created>
  <dc:creator>openpyxl</dc:creator>
  <dc:description/>
  <dc:language>en-US</dc:language>
  <cp:lastModifiedBy/>
  <dcterms:modified xsi:type="dcterms:W3CDTF">2026-03-19T16:46:49Z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